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39AB0F0D-CAFB-9147-8347-5C70A3688D55}" xr6:coauthVersionLast="47" xr6:coauthVersionMax="47" xr10:uidLastSave="{00000000-0000-0000-0000-000000000000}"/>
  <bookViews>
    <workbookView xWindow="0" yWindow="500" windowWidth="28800" windowHeight="1686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K83" i="1"/>
  <c r="AD83" i="1"/>
  <c r="G84" i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82" i="1" l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L84" i="1" s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<sst xmlns="http://schemas.openxmlformats.org/spreadsheetml/2006/main" count="892" uniqueCount="360">
  <si>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</si>
  <si>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</si>
  <si>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</si>
  <si>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</si>
  <si>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</si>
  <si>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</si>
  <si>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</si>
  <si>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</si>
  <si>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</si>
  <si>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</si>
  <si>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</si>
  <si>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</si>
  <si>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</si>
  <si>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</si>
  <si>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</si>
  <si>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</si>
  <si>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</si>
  <si>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</si>
  <si>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</si>
  <si>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</si>
  <si>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</si>
  <si>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</si>
  <si>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</si>
  <si>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</si>
  <si>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</si>
  <si>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</si>
  <si>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</si>
  <si>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</si>
  <si>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</si>
  <si>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</si>
  <si>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</si>
  <si>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</si>
  <si>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</si>
  <si>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</si>
  <si>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</si>
  <si>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</si>
  <si>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</si>
  <si>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</si>
  <si>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</si>
  <si>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</si>
  <si>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</si>
  <si>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</si>
  <si>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</si>
  <si>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</si>
  <si>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</si>
  <si>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</si>
  <si>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</si>
  <si>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</si>
  <si>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</si>
  <si>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</si>
  <si>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</si>
  <si>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</si>
  <si>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</si>
  <si>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</si>
  <si>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</si>
  <si>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</si>
  <si>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</si>
  <si>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</si>
  <si>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</si>
  <si>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</si>
  <si>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</si>
  <si>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</si>
  <si>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</si>
  <si>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</si>
  <si>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</si>
  <si>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</si>
  <si>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</si>
  <si>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</si>
  <si>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</si>
  <si>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</si>
  <si>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</si>
  <si>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</si>
  <si>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</si>
  <si>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</si>
  <si>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</si>
  <si>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</si>
  <si>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</si>
  <si>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</si>
  <si>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</si>
  <si>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</si>
  <si>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</si>
  <si>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</si>
  <si>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</si>
  <si>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</si>
  <si>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</si>
  <si>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</si>
  <si>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</si>
  <si>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</si>
  <si>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</si>
  <si>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</si>
  <si>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</si>
  <si>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</si>
  <si>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</si>
  <si>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</si>
  <si>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</si>
  <si>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</si>
  <si>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</si>
  <si>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</si>
  <si>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</si>
  <si>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</si>
  <si>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</si>
  <si>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</si>
  <si>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</si>
  <si>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</si>
  <si>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</si>
  <si>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</si>
  <si>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</si>
  <si>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</si>
  <si>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</si>
  <si>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</si>
  <si>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</si>
  <si>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</si>
  <si>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</si>
  <si>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</si>
  <si>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</si>
  <si>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</si>
  <si>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</si>
  <si>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</si>
  <si>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</si>
  <si>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</si>
  <si>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</si>
  <si>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</si>
  <si>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</si>
  <si>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</si>
  <si>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</si>
  <si>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</si>
  <si>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</si>
  <si>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</si>
  <si>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</si>
  <si>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</si>
  <si>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</si>
  <si>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</si>
  <si>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</si>
  <si>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</si>
  <si>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</si>
  <si>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</si>
  <si>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</si>
  <si>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</si>
  <si>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</si>
  <si>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</si>
  <si>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</si>
  <si>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</si>
  <si>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</si>
  <si>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</si>
  <si>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</si>
  <si>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</si>
  <si>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</si>
  <si>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</si>
  <si>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</si>
  <si>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</si>
  <si>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</si>
  <si>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</si>
  <si>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</si>
  <si>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</si>
  <si>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</si>
  <si>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</si>
  <si>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</si>
  <si>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</si>
  <si>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</si>
  <si>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</si>
  <si>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</si>
  <si>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</si>
  <si>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</si>
  <si>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</si>
  <si>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</si>
  <si>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</si>
  <si>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</si>
  <si>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</si>
  <si>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</si>
  <si>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</si>
  <si>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</si>
  <si>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</si>
  <si>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</si>
  <si>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</si>
  <si>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</si>
  <si>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</si>
  <si>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</si>
  <si>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</si>
  <si>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</si>
  <si>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</si>
  <si>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</si>
  <si>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</si>
  <si>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</si>
  <si>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</si>
  <si>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olivier.sergentsncf.fr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</si>
  <si>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</si>
  <si>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</si>
  <si>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</si>
  <si>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</si>
  <si>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</si>
  <si>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</si>
  <si>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</si>
  <si>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</si>
  <si>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</si>
  <si>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</si>
  <si>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</si>
  <si>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</si>
  <si>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</si>
  <si>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</si>
  <si>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</si>
  <si>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</si>
  <si>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</si>
  <si>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</si>
  <si>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</si>
  <si>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</si>
  <si>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</si>
  <si>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</si>
  <si>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</si>
  <si>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</si>
  <si>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</si>
  <si>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</si>
  <si>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</si>
  <si>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</si>
  <si>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</si>
  <si>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</si>
  <si>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</si>
  <si>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</si>
  <si>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</si>
  <si>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</si>
  <si>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</si>
  <si>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</si>
  <si>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</si>
  <si>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</si>
  <si>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</si>
  <si>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</si>
  <si>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</si>
  <si>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</si>
  <si>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</si>
  <si>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</si>
  <si>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</si>
  <si>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</si>
  <si>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</si>
  <si>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</si>
  <si>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</si>
  <si>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</si>
  <si>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</si>
  <si>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</si>
  <si>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</si>
  <si>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</si>
  <si>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</si>
  <si>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</si>
  <si>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</si>
  <si>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</si>
  <si>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</si>
  <si>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</si>
  <si>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</si>
  <si>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</si>
  <si>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</si>
  <si>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</si>
  <si>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</si>
  <si>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</si>
  <si>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</si>
  <si>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</si>
  <si>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</si>
  <si>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</si>
  <si>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</si>
  <si>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</si>
  <si>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</si>
  <si>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</si>
  <si>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</si>
  <si>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</si>
  <si>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</si>
  <si>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</si>
  <si>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</si>
  <si>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</si>
  <si>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</si>
  <si>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</si>
  <si>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</si>
  <si>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</si>
  <si>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</si>
  <si>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</si>
  <si>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</si>
  <si>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</si>
  <si>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</si>
  <si>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</si>
  <si>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</si>
  <si>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</si>
  <si>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</si>
  <si>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</si>
  <si>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</si>
  <si>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</si>
  <si>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</si>
  <si>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</si>
  <si>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</si>
  <si>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</si>
  <si>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</si>
  <si>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</si>
  <si>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</si>
  <si>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</si>
  <si>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</si>
  <si>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</si>
  <si>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</si>
  <si>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</si>
  <si>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</si>
  <si>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</si>
  <si>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</si>
  <si>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</si>
  <si>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</si>
  <si>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</si>
  <si>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</si>
  <si>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</si>
  <si>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</si>
  <si>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</si>
  <si>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</si>
  <si>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</si>
  <si>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</si>
  <si>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</si>
  <si>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</si>
  <si>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</si>
  <si>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</si>
  <si>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</si>
  <si>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</si>
  <si>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</si>
  <si>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</si>
  <si>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</si>
  <si>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</si>
  <si>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</si>
  <si>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</si>
  <si>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</si>
  <si>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</si>
  <si>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</si>
  <si>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</si>
  <si>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</si>
  <si>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</si>
  <si>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</si>
  <si>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</si>
  <si>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</si>
  <si>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LAURE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</si>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</sst>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8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" Type="http://schemas.openxmlformats.org/officeDocument/2006/relationships/hyperlink" Target="mailto:cedric.derueda@villiers-handball.fr" TargetMode="External"/><Relationship Id="rId21" Type="http://schemas.openxmlformats.org/officeDocument/2006/relationships/hyperlink" Target="mailto:nicolas93700@gmail.com" TargetMode="External"/><Relationship Id="rId34" Type="http://schemas.openxmlformats.org/officeDocument/2006/relationships/comments" Target="../comments1.xm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vmlDrawing" Target="../drawings/vmlDrawing1.vm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0" Type="http://schemas.openxmlformats.org/officeDocument/2006/relationships/hyperlink" Target="mailto:brienne.christophe@gmail.com" TargetMode="External"/><Relationship Id="rId29" Type="http://schemas.openxmlformats.org/officeDocument/2006/relationships/hyperlink" Target="mailto:zawana1@outlook.com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8" Type="http://schemas.openxmlformats.org/officeDocument/2006/relationships/hyperlink" Target="mailto:claire.mazens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AA40" activePane="bottomRight" state="frozen"/>
      <selection activeCell="C1" sqref="C1"/>
      <selection pane="topRight" activeCell="C1" sqref="C1"/>
      <selection pane="bottomLeft" activeCell="C1" sqref="C1"/>
      <selection pane="bottomRight" activeCell="B58" sqref="B58"/>
    </sheetView>
  </sheetViews>
  <sheetFormatPr baseColWidth="10" defaultColWidth="9.1640625" defaultRowHeight="13" x14ac:dyDescent="0.15"/>
  <cols>
    <col min="1" max="1" width="5.5" style="112" customWidth="1"/>
    <col min="2" max="2" width="12.6640625" style="112" customWidth="1"/>
    <col min="3" max="3" width="8.33203125" style="112" customWidth="1"/>
    <col min="4" max="4" width="22.1640625" style="113" bestFit="1" customWidth="1"/>
    <col min="5" max="5" width="15.6640625" style="114" customWidth="1"/>
    <col min="6" max="6" width="13.33203125" style="112" customWidth="1"/>
    <col min="7" max="7" width="10.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64062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12.1640625" style="55" bestFit="1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66406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6" t="s">
        <v>22</v>
      </c>
      <c r="N1" s="247"/>
      <c r="O1" s="247"/>
      <c r="P1" s="247"/>
      <c r="Q1" s="248"/>
      <c r="R1" s="249" t="s">
        <v>23</v>
      </c>
      <c r="S1" s="250"/>
      <c r="T1" s="250"/>
      <c r="U1" s="250"/>
      <c r="V1" s="251"/>
      <c r="W1" s="252" t="s">
        <v>24</v>
      </c>
      <c r="X1" s="253"/>
      <c r="Y1" s="253"/>
      <c r="Z1" s="253"/>
      <c r="AA1" s="254"/>
      <c r="AB1" s="32" t="s">
        <v>4</v>
      </c>
      <c r="AC1" s="255" t="s">
        <v>5</v>
      </c>
      <c r="AD1" s="256"/>
      <c r="AE1" s="256"/>
      <c r="AF1" s="256"/>
      <c r="AG1" s="257"/>
      <c r="AH1" s="193" t="s">
        <v>44</v>
      </c>
    </row>
    <row r="2" spans="1:35" s="2" customFormat="1" ht="15" thickBot="1" x14ac:dyDescent="0.2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1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1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15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1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15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1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15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15">
      <c r="A13" s="15" t="s">
        <v>6</v>
      </c>
      <c r="B13" s="16" t="s">
        <v>66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12"/>
      <c r="P13" s="203"/>
      <c r="Q13" s="53"/>
      <c r="R13" s="46" t="s">
        <v>148</v>
      </c>
      <c r="S13" s="47">
        <v>74</v>
      </c>
      <c r="T13" s="214"/>
      <c r="U13" s="205"/>
      <c r="V13" s="48"/>
      <c r="W13" s="41" t="s">
        <v>148</v>
      </c>
      <c r="X13" s="42">
        <v>74</v>
      </c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1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1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15">
      <c r="A19" s="15" t="s">
        <v>6</v>
      </c>
      <c r="B19" s="16" t="s">
        <v>66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1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15">
      <c r="A21" s="15" t="s">
        <v>8</v>
      </c>
      <c r="B21" s="16" t="s">
        <v>66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198" t="s">
        <v>184</v>
      </c>
    </row>
    <row r="22" spans="1:34" s="5" customFormat="1" ht="12.75" customHeight="1" x14ac:dyDescent="0.15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186</v>
      </c>
    </row>
    <row r="23" spans="1:34" s="5" customFormat="1" ht="14" x14ac:dyDescent="0.15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129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187</v>
      </c>
    </row>
    <row r="24" spans="1:34" s="5" customFormat="1" ht="14" x14ac:dyDescent="0.1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118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187</v>
      </c>
    </row>
    <row r="25" spans="1:34" s="5" customFormat="1" ht="14" x14ac:dyDescent="0.1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x14ac:dyDescent="0.15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ht="14" x14ac:dyDescent="0.15">
      <c r="A27" s="15" t="s">
        <v>6</v>
      </c>
      <c r="B27" s="16" t="s">
        <v>66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ht="14" x14ac:dyDescent="0.15">
      <c r="A28" s="15" t="s">
        <v>6</v>
      </c>
      <c r="B28" s="16" t="s">
        <v>65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ht="14" x14ac:dyDescent="0.15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customHeight="1" x14ac:dyDescent="0.15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ht="14" x14ac:dyDescent="0.15">
      <c r="A31" s="15" t="s">
        <v>6</v>
      </c>
      <c r="B31" s="16" t="s">
        <v>7</v>
      </c>
      <c r="C31" s="17" t="s">
        <v>49</v>
      </c>
      <c r="D31" s="18" t="s">
        <v>235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ht="14" x14ac:dyDescent="0.15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customHeight="1" x14ac:dyDescent="0.15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customHeight="1" x14ac:dyDescent="0.15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ht="14" x14ac:dyDescent="0.15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ht="14" x14ac:dyDescent="0.15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customHeight="1" x14ac:dyDescent="0.15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ht="14" x14ac:dyDescent="0.15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ht="14" x14ac:dyDescent="0.15">
      <c r="A39" s="15" t="s">
        <v>6</v>
      </c>
      <c r="B39" s="16" t="s">
        <v>66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ht="14" x14ac:dyDescent="0.15">
      <c r="A40" s="15" t="s">
        <v>6</v>
      </c>
      <c r="B40" s="16" t="s">
        <v>65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>
        <v>44750</v>
      </c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188</v>
      </c>
    </row>
    <row r="42" spans="1:34" s="5" customFormat="1" x14ac:dyDescent="0.15">
      <c r="A42" s="15" t="s">
        <v>8</v>
      </c>
      <c r="B42" s="16" t="s">
        <v>66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>
        <v>44750</v>
      </c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185</v>
      </c>
    </row>
    <row r="43" spans="1:34" s="5" customFormat="1" x14ac:dyDescent="0.15">
      <c r="A43" s="15" t="s">
        <v>6</v>
      </c>
      <c r="B43" s="16" t="s">
        <v>66</v>
      </c>
      <c r="C43" s="17" t="s">
        <v>49</v>
      </c>
      <c r="D43" s="18" t="s">
        <v>189</v>
      </c>
      <c r="E43" s="19" t="s">
        <v>190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191</v>
      </c>
      <c r="N43" s="52">
        <v>110</v>
      </c>
      <c r="O43" s="212"/>
      <c r="P43" s="203"/>
      <c r="Q43" s="53">
        <v>44750</v>
      </c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192</v>
      </c>
      <c r="AF43" s="30">
        <v>44747</v>
      </c>
      <c r="AG43" s="31"/>
      <c r="AH43" s="198" t="s">
        <v>193</v>
      </c>
    </row>
    <row r="44" spans="1:34" s="5" customFormat="1" x14ac:dyDescent="0.15">
      <c r="A44" s="15" t="s">
        <v>6</v>
      </c>
      <c r="B44" s="16" t="s">
        <v>66</v>
      </c>
      <c r="C44" s="17" t="s">
        <v>49</v>
      </c>
      <c r="D44" s="18" t="s">
        <v>194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195</v>
      </c>
      <c r="P44" s="203" t="s">
        <v>118</v>
      </c>
      <c r="Q44" s="53">
        <v>44750</v>
      </c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196</v>
      </c>
      <c r="AF44" s="30">
        <v>44747</v>
      </c>
      <c r="AG44" s="31"/>
      <c r="AH44" s="198" t="s">
        <v>201</v>
      </c>
    </row>
    <row r="45" spans="1:34" s="5" customFormat="1" ht="14" x14ac:dyDescent="0.15">
      <c r="A45" s="15" t="s">
        <v>6</v>
      </c>
      <c r="B45" s="16" t="s">
        <v>65</v>
      </c>
      <c r="C45" s="17" t="s">
        <v>49</v>
      </c>
      <c r="D45" s="18" t="s">
        <v>197</v>
      </c>
      <c r="E45" s="19" t="s">
        <v>198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>
        <v>44750</v>
      </c>
      <c r="R45" s="46" t="s">
        <v>111</v>
      </c>
      <c r="S45" s="47">
        <v>53.33</v>
      </c>
      <c r="T45" s="214" t="s">
        <v>199</v>
      </c>
      <c r="U45" s="205" t="s">
        <v>119</v>
      </c>
      <c r="V45" s="48"/>
      <c r="W45" s="41" t="s">
        <v>111</v>
      </c>
      <c r="X45" s="42">
        <v>53.33</v>
      </c>
      <c r="Y45" s="216" t="s">
        <v>200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202</v>
      </c>
    </row>
    <row r="46" spans="1:34" s="5" customFormat="1" ht="14" x14ac:dyDescent="0.15">
      <c r="A46" s="15" t="s">
        <v>6</v>
      </c>
      <c r="B46" s="16" t="s">
        <v>7</v>
      </c>
      <c r="C46" s="17" t="s">
        <v>49</v>
      </c>
      <c r="D46" s="18" t="s">
        <v>203</v>
      </c>
      <c r="E46" s="19" t="s">
        <v>204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12" t="s">
        <v>206</v>
      </c>
      <c r="P46" s="203" t="s">
        <v>118</v>
      </c>
      <c r="Q46" s="53">
        <v>44750</v>
      </c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205</v>
      </c>
    </row>
    <row r="47" spans="1:34" s="5" customFormat="1" ht="14" x14ac:dyDescent="0.15">
      <c r="A47" s="15" t="s">
        <v>6</v>
      </c>
      <c r="B47" s="16" t="s">
        <v>66</v>
      </c>
      <c r="C47" s="17" t="s">
        <v>49</v>
      </c>
      <c r="D47" s="18" t="s">
        <v>203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205</v>
      </c>
    </row>
    <row r="48" spans="1:34" s="5" customFormat="1" ht="14" x14ac:dyDescent="0.15">
      <c r="A48" s="15" t="s">
        <v>6</v>
      </c>
      <c r="B48" s="16" t="s">
        <v>7</v>
      </c>
      <c r="C48" s="17" t="s">
        <v>49</v>
      </c>
      <c r="D48" s="18" t="s">
        <v>203</v>
      </c>
      <c r="E48" s="19" t="s">
        <v>207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205</v>
      </c>
    </row>
    <row r="49" spans="1:34" s="5" customFormat="1" ht="14" x14ac:dyDescent="0.15">
      <c r="A49" s="15" t="s">
        <v>6</v>
      </c>
      <c r="B49" s="16" t="s">
        <v>66</v>
      </c>
      <c r="C49" s="17" t="s">
        <v>49</v>
      </c>
      <c r="D49" s="18" t="s">
        <v>208</v>
      </c>
      <c r="E49" s="19" t="s">
        <v>209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210</v>
      </c>
      <c r="P49" s="203" t="s">
        <v>129</v>
      </c>
      <c r="Q49" s="53"/>
      <c r="R49" s="46" t="s">
        <v>111</v>
      </c>
      <c r="S49" s="47">
        <v>50</v>
      </c>
      <c r="T49" s="214" t="s">
        <v>211</v>
      </c>
      <c r="U49" s="205" t="s">
        <v>137</v>
      </c>
      <c r="V49" s="48"/>
      <c r="W49" s="41" t="s">
        <v>111</v>
      </c>
      <c r="X49" s="42">
        <v>105</v>
      </c>
      <c r="Y49" s="216" t="s">
        <v>212</v>
      </c>
      <c r="Z49" s="207" t="s">
        <v>213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214</v>
      </c>
    </row>
    <row r="50" spans="1:34" s="5" customFormat="1" x14ac:dyDescent="0.15">
      <c r="A50" s="15" t="s">
        <v>6</v>
      </c>
      <c r="B50" s="16" t="s">
        <v>66</v>
      </c>
      <c r="C50" s="17" t="s">
        <v>49</v>
      </c>
      <c r="D50" s="18" t="s">
        <v>215</v>
      </c>
      <c r="E50" s="19" t="s">
        <v>216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217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218</v>
      </c>
      <c r="P50" s="203" t="s">
        <v>118</v>
      </c>
      <c r="Q50" s="53">
        <v>44750</v>
      </c>
      <c r="R50" s="46" t="s">
        <v>111</v>
      </c>
      <c r="S50" s="47">
        <v>50</v>
      </c>
      <c r="T50" s="214" t="s">
        <v>219</v>
      </c>
      <c r="U50" s="205" t="s">
        <v>137</v>
      </c>
      <c r="V50" s="48"/>
      <c r="W50" s="41" t="s">
        <v>111</v>
      </c>
      <c r="X50" s="42">
        <v>40</v>
      </c>
      <c r="Y50" s="216" t="s">
        <v>220</v>
      </c>
      <c r="Z50" s="207" t="s">
        <v>221</v>
      </c>
      <c r="AA50" s="43"/>
      <c r="AB50" s="27"/>
      <c r="AC50" s="28" t="s">
        <v>48</v>
      </c>
      <c r="AD50" s="37">
        <f t="shared" si="10"/>
        <v>79</v>
      </c>
      <c r="AE50" s="29" t="s">
        <v>222</v>
      </c>
      <c r="AF50" s="30">
        <v>44748</v>
      </c>
      <c r="AG50" s="31"/>
      <c r="AH50" s="198" t="s">
        <v>223</v>
      </c>
    </row>
    <row r="51" spans="1:34" s="5" customFormat="1" ht="14" x14ac:dyDescent="0.15">
      <c r="A51" s="15" t="s">
        <v>6</v>
      </c>
      <c r="B51" s="16" t="s">
        <v>66</v>
      </c>
      <c r="C51" s="17" t="s">
        <v>49</v>
      </c>
      <c r="D51" s="18" t="s">
        <v>224</v>
      </c>
      <c r="E51" s="19" t="s">
        <v>225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226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227</v>
      </c>
      <c r="P51" s="203" t="s">
        <v>118</v>
      </c>
      <c r="Q51" s="53">
        <v>44750</v>
      </c>
      <c r="R51" s="46" t="s">
        <v>111</v>
      </c>
      <c r="S51" s="47">
        <v>95</v>
      </c>
      <c r="T51" s="214" t="s">
        <v>228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229</v>
      </c>
    </row>
    <row r="52" spans="1:34" ht="14" x14ac:dyDescent="0.15">
      <c r="A52" s="15" t="s">
        <v>8</v>
      </c>
      <c r="B52" s="16" t="s">
        <v>66</v>
      </c>
      <c r="C52" s="17" t="s">
        <v>49</v>
      </c>
      <c r="D52" s="18" t="s">
        <v>230</v>
      </c>
      <c r="E52" s="19" t="s">
        <v>231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232</v>
      </c>
      <c r="P52" s="203" t="s">
        <v>118</v>
      </c>
      <c r="Q52" s="53">
        <v>44750</v>
      </c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234</v>
      </c>
    </row>
    <row r="53" spans="1:34" s="6" customFormat="1" ht="14" x14ac:dyDescent="0.15">
      <c r="A53" s="15" t="s">
        <v>8</v>
      </c>
      <c r="B53" s="16" t="s">
        <v>66</v>
      </c>
      <c r="C53" s="17" t="s">
        <v>49</v>
      </c>
      <c r="D53" s="18" t="s">
        <v>230</v>
      </c>
      <c r="E53" s="19" t="s">
        <v>233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234</v>
      </c>
    </row>
    <row r="54" spans="1:34" s="6" customFormat="1" ht="14" x14ac:dyDescent="0.15">
      <c r="A54" s="15" t="s">
        <v>6</v>
      </c>
      <c r="B54" s="16" t="s">
        <v>65</v>
      </c>
      <c r="C54" s="17" t="s">
        <v>49</v>
      </c>
      <c r="D54" s="18" t="s">
        <v>236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237</v>
      </c>
      <c r="P54" s="203" t="s">
        <v>118</v>
      </c>
      <c r="Q54" s="53">
        <v>44750</v>
      </c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249</v>
      </c>
    </row>
    <row r="55" spans="1:34" s="6" customFormat="1" ht="14" x14ac:dyDescent="0.15">
      <c r="A55" s="15" t="s">
        <v>6</v>
      </c>
      <c r="B55" s="16" t="s">
        <v>65</v>
      </c>
      <c r="C55" s="17" t="s">
        <v>49</v>
      </c>
      <c r="D55" s="18" t="s">
        <v>236</v>
      </c>
      <c r="E55" s="19" t="s">
        <v>238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247</v>
      </c>
      <c r="AC55" s="28"/>
      <c r="AD55" s="37" t="str">
        <f t="shared" si="10"/>
        <v/>
      </c>
      <c r="AE55" s="29"/>
      <c r="AF55" s="30"/>
      <c r="AG55" s="31"/>
      <c r="AH55" s="242" t="s">
        <v>249</v>
      </c>
    </row>
    <row r="56" spans="1:34" s="5" customFormat="1" x14ac:dyDescent="0.15">
      <c r="A56" s="15" t="s">
        <v>6</v>
      </c>
      <c r="B56" s="16" t="s">
        <v>66</v>
      </c>
      <c r="C56" s="17" t="s">
        <v>49</v>
      </c>
      <c r="D56" s="18" t="s">
        <v>239</v>
      </c>
      <c r="E56" s="19" t="s">
        <v>240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241</v>
      </c>
      <c r="P56" s="203" t="s">
        <v>118</v>
      </c>
      <c r="Q56" s="53">
        <v>44750</v>
      </c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246</v>
      </c>
      <c r="AC56" s="28" t="s">
        <v>48</v>
      </c>
      <c r="AD56" s="37">
        <f t="shared" si="10"/>
        <v>79</v>
      </c>
      <c r="AE56" s="29" t="s">
        <v>248</v>
      </c>
      <c r="AF56" s="30">
        <v>44749</v>
      </c>
      <c r="AG56" s="31"/>
      <c r="AH56" s="242" t="s">
        <v>250</v>
      </c>
    </row>
    <row r="57" spans="1:34" s="5" customFormat="1" ht="14" x14ac:dyDescent="0.15">
      <c r="A57" s="15" t="s">
        <v>8</v>
      </c>
      <c r="B57" s="16" t="s">
        <v>66</v>
      </c>
      <c r="C57" s="17" t="s">
        <v>49</v>
      </c>
      <c r="D57" s="18" t="s">
        <v>242</v>
      </c>
      <c r="E57" s="19" t="s">
        <v>243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244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245</v>
      </c>
      <c r="P57" s="203" t="s">
        <v>118</v>
      </c>
      <c r="Q57" s="53">
        <v>44750</v>
      </c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251</v>
      </c>
    </row>
    <row r="58" spans="1:34" s="5" customFormat="1" ht="14" x14ac:dyDescent="0.15">
      <c r="A58" s="15" t="s">
        <v>6</v>
      </c>
      <c r="B58" s="16" t="s">
        <v>7</v>
      </c>
      <c r="C58" s="17" t="s">
        <v>49</v>
      </c>
      <c r="D58" s="18" t="s">
        <v>252</v>
      </c>
      <c r="E58" s="19" t="s">
        <v>253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254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242" t="s">
        <v>275</v>
      </c>
    </row>
    <row r="59" spans="1:34" s="5" customFormat="1" ht="14" x14ac:dyDescent="0.15">
      <c r="A59" s="15" t="s">
        <v>8</v>
      </c>
      <c r="B59" s="16" t="s">
        <v>7</v>
      </c>
      <c r="C59" s="17" t="s">
        <v>49</v>
      </c>
      <c r="D59" s="18" t="s">
        <v>255</v>
      </c>
      <c r="E59" s="19" t="s">
        <v>256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257</v>
      </c>
      <c r="P59" s="203" t="s">
        <v>118</v>
      </c>
      <c r="Q59" s="53">
        <v>44750</v>
      </c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242" t="s">
        <v>276</v>
      </c>
    </row>
    <row r="60" spans="1:34" s="5" customFormat="1" ht="14" x14ac:dyDescent="0.15">
      <c r="A60" s="15" t="s">
        <v>6</v>
      </c>
      <c r="B60" s="16" t="s">
        <v>66</v>
      </c>
      <c r="C60" s="17" t="s">
        <v>49</v>
      </c>
      <c r="D60" s="18" t="s">
        <v>73</v>
      </c>
      <c r="E60" s="19" t="s">
        <v>258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12" t="s">
        <v>259</v>
      </c>
      <c r="P60" s="203" t="s">
        <v>118</v>
      </c>
      <c r="Q60" s="53"/>
      <c r="R60" s="46" t="s">
        <v>111</v>
      </c>
      <c r="S60" s="47">
        <v>80</v>
      </c>
      <c r="T60" s="214" t="s">
        <v>260</v>
      </c>
      <c r="U60" s="205" t="s">
        <v>119</v>
      </c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242" t="s">
        <v>277</v>
      </c>
    </row>
    <row r="61" spans="1:34" s="5" customFormat="1" ht="15" customHeight="1" x14ac:dyDescent="0.15">
      <c r="A61" s="15" t="s">
        <v>6</v>
      </c>
      <c r="B61" s="16" t="s">
        <v>66</v>
      </c>
      <c r="C61" s="17" t="s">
        <v>49</v>
      </c>
      <c r="D61" s="18" t="s">
        <v>261</v>
      </c>
      <c r="E61" s="19" t="s">
        <v>207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12" t="s">
        <v>262</v>
      </c>
      <c r="P61" s="203" t="s">
        <v>118</v>
      </c>
      <c r="Q61" s="53">
        <v>44757</v>
      </c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242" t="s">
        <v>278</v>
      </c>
    </row>
    <row r="62" spans="1:34" s="5" customFormat="1" ht="15" customHeight="1" x14ac:dyDescent="0.15">
      <c r="A62" s="15" t="s">
        <v>6</v>
      </c>
      <c r="B62" s="16" t="s">
        <v>7</v>
      </c>
      <c r="C62" s="17" t="s">
        <v>49</v>
      </c>
      <c r="D62" s="18" t="s">
        <v>263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12" t="s">
        <v>264</v>
      </c>
      <c r="P62" s="243" t="s">
        <v>118</v>
      </c>
      <c r="Q62" s="245">
        <v>44757</v>
      </c>
      <c r="R62" s="244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242" t="s">
        <v>279</v>
      </c>
    </row>
    <row r="63" spans="1:34" s="5" customFormat="1" ht="15" customHeight="1" x14ac:dyDescent="0.15">
      <c r="A63" s="15" t="s">
        <v>6</v>
      </c>
      <c r="B63" s="16" t="s">
        <v>66</v>
      </c>
      <c r="C63" s="17" t="s">
        <v>49</v>
      </c>
      <c r="D63" s="18" t="s">
        <v>265</v>
      </c>
      <c r="E63" s="19" t="s">
        <v>266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12" t="s">
        <v>267</v>
      </c>
      <c r="P63" s="243" t="s">
        <v>118</v>
      </c>
      <c r="Q63" s="245">
        <v>44757</v>
      </c>
      <c r="R63" s="244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 t="s">
        <v>280</v>
      </c>
    </row>
    <row r="64" spans="1:34" s="5" customFormat="1" ht="12.75" customHeight="1" x14ac:dyDescent="0.15">
      <c r="A64" s="15" t="s">
        <v>6</v>
      </c>
      <c r="B64" s="16" t="s">
        <v>66</v>
      </c>
      <c r="C64" s="17" t="s">
        <v>49</v>
      </c>
      <c r="D64" s="18" t="s">
        <v>268</v>
      </c>
      <c r="E64" s="19" t="s">
        <v>269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12" t="s">
        <v>270</v>
      </c>
      <c r="P64" s="243" t="s">
        <v>118</v>
      </c>
      <c r="Q64" s="245">
        <v>44757</v>
      </c>
      <c r="R64" s="244" t="s">
        <v>111</v>
      </c>
      <c r="S64" s="47">
        <v>54</v>
      </c>
      <c r="T64" s="214" t="s">
        <v>271</v>
      </c>
      <c r="U64" s="205" t="s">
        <v>119</v>
      </c>
      <c r="V64" s="48"/>
      <c r="W64" s="41" t="s">
        <v>111</v>
      </c>
      <c r="X64" s="42">
        <v>52</v>
      </c>
      <c r="Y64" s="216" t="s">
        <v>271</v>
      </c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242" t="s">
        <v>281</v>
      </c>
    </row>
    <row r="65" spans="1:34" s="5" customFormat="1" ht="12.75" customHeight="1" x14ac:dyDescent="0.15">
      <c r="A65" s="15" t="s">
        <v>6</v>
      </c>
      <c r="B65" s="16" t="s">
        <v>66</v>
      </c>
      <c r="C65" s="17" t="s">
        <v>49</v>
      </c>
      <c r="D65" s="18" t="s">
        <v>272</v>
      </c>
      <c r="E65" s="19" t="s">
        <v>273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12" t="s">
        <v>274</v>
      </c>
      <c r="P65" s="243" t="s">
        <v>118</v>
      </c>
      <c r="Q65" s="245">
        <v>44757</v>
      </c>
      <c r="R65" s="244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287</v>
      </c>
    </row>
    <row r="66" spans="1:34" s="5" customFormat="1" ht="12.75" customHeight="1" x14ac:dyDescent="0.15">
      <c r="A66" s="15" t="s">
        <v>6</v>
      </c>
      <c r="B66" s="16" t="s">
        <v>66</v>
      </c>
      <c r="C66" s="17" t="s">
        <v>49</v>
      </c>
      <c r="D66" s="18" t="s">
        <v>282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12" t="s">
        <v>283</v>
      </c>
      <c r="P66" s="243" t="s">
        <v>118</v>
      </c>
      <c r="Q66" s="245">
        <v>44757</v>
      </c>
      <c r="R66" s="244" t="s">
        <v>111</v>
      </c>
      <c r="S66" s="47">
        <v>110</v>
      </c>
      <c r="T66" s="214" t="s">
        <v>284</v>
      </c>
      <c r="U66" s="205" t="s">
        <v>137</v>
      </c>
      <c r="V66" s="48"/>
      <c r="W66" s="41"/>
      <c r="X66" s="42"/>
      <c r="Y66" s="216"/>
      <c r="Z66" s="207"/>
      <c r="AA66" s="43"/>
      <c r="AB66" s="27"/>
      <c r="AC66" s="28" t="s">
        <v>48</v>
      </c>
      <c r="AD66" s="37">
        <f t="shared" si="10"/>
        <v>154</v>
      </c>
      <c r="AE66" s="29" t="s">
        <v>285</v>
      </c>
      <c r="AF66" s="30">
        <v>44753</v>
      </c>
      <c r="AG66" s="31"/>
      <c r="AH66" s="242" t="s">
        <v>286</v>
      </c>
    </row>
    <row r="67" spans="1:34" s="5" customFormat="1" ht="12.75" customHeight="1" x14ac:dyDescent="0.15">
      <c r="A67" s="15" t="s">
        <v>6</v>
      </c>
      <c r="B67" s="16" t="s">
        <v>66</v>
      </c>
      <c r="C67" s="17" t="s">
        <v>49</v>
      </c>
      <c r="D67" s="18" t="s">
        <v>288</v>
      </c>
      <c r="E67" s="19" t="s">
        <v>289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12" t="s">
        <v>291</v>
      </c>
      <c r="P67" s="243" t="s">
        <v>118</v>
      </c>
      <c r="Q67" s="245">
        <v>44757</v>
      </c>
      <c r="R67" s="244" t="s">
        <v>111</v>
      </c>
      <c r="S67" s="47">
        <v>80</v>
      </c>
      <c r="T67" s="214" t="s">
        <v>292</v>
      </c>
      <c r="U67" s="205" t="s">
        <v>119</v>
      </c>
      <c r="V67" s="48"/>
      <c r="W67" s="41" t="s">
        <v>111</v>
      </c>
      <c r="X67" s="42">
        <v>70</v>
      </c>
      <c r="Y67" s="216" t="s">
        <v>293</v>
      </c>
      <c r="Z67" s="207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42" t="s">
        <v>319</v>
      </c>
    </row>
    <row r="68" spans="1:34" s="5" customFormat="1" ht="15" customHeight="1" x14ac:dyDescent="0.15">
      <c r="A68" s="15" t="s">
        <v>6</v>
      </c>
      <c r="B68" s="16" t="s">
        <v>66</v>
      </c>
      <c r="C68" s="17" t="s">
        <v>49</v>
      </c>
      <c r="D68" s="18" t="s">
        <v>288</v>
      </c>
      <c r="E68" s="19" t="s">
        <v>290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12" t="s">
        <v>294</v>
      </c>
      <c r="P68" s="243" t="s">
        <v>118</v>
      </c>
      <c r="Q68" s="245">
        <v>44757</v>
      </c>
      <c r="R68" s="244" t="s">
        <v>111</v>
      </c>
      <c r="S68" s="47">
        <v>40</v>
      </c>
      <c r="T68" s="214" t="s">
        <v>295</v>
      </c>
      <c r="U68" s="205" t="s">
        <v>119</v>
      </c>
      <c r="V68" s="48"/>
      <c r="W68" s="41" t="s">
        <v>111</v>
      </c>
      <c r="X68" s="42">
        <v>40</v>
      </c>
      <c r="Y68" s="216" t="s">
        <v>296</v>
      </c>
      <c r="Z68" s="207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8" t="s">
        <v>319</v>
      </c>
    </row>
    <row r="69" spans="1:34" s="5" customFormat="1" ht="15" customHeight="1" x14ac:dyDescent="0.15">
      <c r="A69" s="15" t="s">
        <v>6</v>
      </c>
      <c r="B69" s="16" t="s">
        <v>66</v>
      </c>
      <c r="C69" s="17" t="s">
        <v>49</v>
      </c>
      <c r="D69" s="18" t="s">
        <v>297</v>
      </c>
      <c r="E69" s="19" t="s">
        <v>298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12" t="s">
        <v>299</v>
      </c>
      <c r="P69" s="243" t="s">
        <v>118</v>
      </c>
      <c r="Q69" s="245">
        <v>44757</v>
      </c>
      <c r="R69" s="244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 t="s">
        <v>320</v>
      </c>
    </row>
    <row r="70" spans="1:34" s="6" customFormat="1" ht="12.75" customHeight="1" x14ac:dyDescent="0.15">
      <c r="A70" s="15" t="s">
        <v>6</v>
      </c>
      <c r="B70" s="16" t="s">
        <v>66</v>
      </c>
      <c r="C70" s="17" t="s">
        <v>49</v>
      </c>
      <c r="D70" s="18" t="s">
        <v>300</v>
      </c>
      <c r="E70" s="19" t="s">
        <v>301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12" t="s">
        <v>302</v>
      </c>
      <c r="P70" s="203" t="s">
        <v>119</v>
      </c>
      <c r="Q70" s="53"/>
      <c r="R70" s="46" t="s">
        <v>111</v>
      </c>
      <c r="S70" s="47">
        <v>56.5</v>
      </c>
      <c r="T70" s="214" t="s">
        <v>303</v>
      </c>
      <c r="U70" s="205" t="s">
        <v>129</v>
      </c>
      <c r="V70" s="48"/>
      <c r="W70" s="41" t="s">
        <v>111</v>
      </c>
      <c r="X70" s="42">
        <v>56.5</v>
      </c>
      <c r="Y70" s="216" t="s">
        <v>304</v>
      </c>
      <c r="Z70" s="207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 t="s">
        <v>321</v>
      </c>
    </row>
    <row r="71" spans="1:34" s="6" customFormat="1" ht="12.75" customHeight="1" x14ac:dyDescent="0.15">
      <c r="A71" s="15" t="s">
        <v>6</v>
      </c>
      <c r="B71" s="16" t="s">
        <v>66</v>
      </c>
      <c r="C71" s="17" t="s">
        <v>49</v>
      </c>
      <c r="D71" s="18" t="s">
        <v>305</v>
      </c>
      <c r="E71" s="19" t="s">
        <v>306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349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12" t="s">
        <v>307</v>
      </c>
      <c r="P71" s="203" t="s">
        <v>119</v>
      </c>
      <c r="Q71" s="53"/>
      <c r="R71" s="46" t="s">
        <v>111</v>
      </c>
      <c r="S71" s="47">
        <v>100</v>
      </c>
      <c r="T71" s="214" t="s">
        <v>308</v>
      </c>
      <c r="U71" s="205" t="s">
        <v>129</v>
      </c>
      <c r="V71" s="48"/>
      <c r="W71" s="41" t="s">
        <v>111</v>
      </c>
      <c r="X71" s="42">
        <v>100</v>
      </c>
      <c r="Y71" s="216" t="s">
        <v>309</v>
      </c>
      <c r="Z71" s="207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42" t="s">
        <v>322</v>
      </c>
    </row>
    <row r="72" spans="1:34" s="6" customFormat="1" ht="14" x14ac:dyDescent="0.15">
      <c r="A72" s="15" t="s">
        <v>6</v>
      </c>
      <c r="B72" s="16" t="s">
        <v>67</v>
      </c>
      <c r="C72" s="17" t="s">
        <v>49</v>
      </c>
      <c r="D72" s="18" t="s">
        <v>310</v>
      </c>
      <c r="E72" s="19" t="s">
        <v>311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349</v>
      </c>
      <c r="K72" s="35">
        <f t="shared" si="13"/>
        <v>0</v>
      </c>
      <c r="L72" s="36">
        <f t="shared" si="14"/>
        <v>130</v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 t="s">
        <v>322</v>
      </c>
    </row>
    <row r="73" spans="1:34" s="5" customFormat="1" ht="14" x14ac:dyDescent="0.15">
      <c r="A73" s="15" t="s">
        <v>6</v>
      </c>
      <c r="B73" s="16" t="s">
        <v>66</v>
      </c>
      <c r="C73" s="17" t="s">
        <v>49</v>
      </c>
      <c r="D73" s="18" t="s">
        <v>312</v>
      </c>
      <c r="E73" s="19" t="s">
        <v>190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12" t="s">
        <v>313</v>
      </c>
      <c r="P73" s="243" t="s">
        <v>118</v>
      </c>
      <c r="Q73" s="245">
        <v>44757</v>
      </c>
      <c r="R73" s="244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 t="s">
        <v>323</v>
      </c>
    </row>
    <row r="74" spans="1:34" s="5" customFormat="1" ht="14" x14ac:dyDescent="0.15">
      <c r="A74" s="15" t="s">
        <v>6</v>
      </c>
      <c r="B74" s="16" t="s">
        <v>65</v>
      </c>
      <c r="C74" s="17" t="s">
        <v>9</v>
      </c>
      <c r="D74" s="18" t="s">
        <v>312</v>
      </c>
      <c r="E74" s="19" t="s">
        <v>314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 t="s">
        <v>323</v>
      </c>
    </row>
    <row r="75" spans="1:34" s="5" customFormat="1" ht="14" x14ac:dyDescent="0.15">
      <c r="A75" s="15" t="s">
        <v>6</v>
      </c>
      <c r="B75" s="16" t="s">
        <v>66</v>
      </c>
      <c r="C75" s="17" t="s">
        <v>49</v>
      </c>
      <c r="D75" s="18" t="s">
        <v>315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350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12" t="s">
        <v>316</v>
      </c>
      <c r="P75" s="203" t="s">
        <v>118</v>
      </c>
      <c r="Q75" s="53">
        <v>44757</v>
      </c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 t="s">
        <v>324</v>
      </c>
    </row>
    <row r="76" spans="1:34" s="6" customFormat="1" ht="14" x14ac:dyDescent="0.15">
      <c r="A76" s="15" t="s">
        <v>6</v>
      </c>
      <c r="B76" s="16" t="s">
        <v>66</v>
      </c>
      <c r="C76" s="17" t="s">
        <v>49</v>
      </c>
      <c r="D76" s="18" t="s">
        <v>317</v>
      </c>
      <c r="E76" s="19" t="s">
        <v>318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12" t="s">
        <v>330</v>
      </c>
      <c r="P76" s="203" t="s">
        <v>118</v>
      </c>
      <c r="Q76" s="53">
        <v>44757</v>
      </c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42" t="s">
        <v>325</v>
      </c>
    </row>
    <row r="77" spans="1:34" s="6" customFormat="1" x14ac:dyDescent="0.15">
      <c r="A77" s="15" t="s">
        <v>8</v>
      </c>
      <c r="B77" s="16" t="s">
        <v>66</v>
      </c>
      <c r="C77" s="17" t="s">
        <v>49</v>
      </c>
      <c r="D77" s="18" t="s">
        <v>326</v>
      </c>
      <c r="E77" s="19" t="s">
        <v>327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0</v>
      </c>
      <c r="L77" s="36">
        <f t="shared" si="14"/>
        <v>190</v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 t="s">
        <v>48</v>
      </c>
      <c r="AD77" s="37">
        <f t="shared" si="15"/>
        <v>79</v>
      </c>
      <c r="AE77" s="29" t="s">
        <v>328</v>
      </c>
      <c r="AF77" s="30">
        <v>44755</v>
      </c>
      <c r="AG77" s="31"/>
      <c r="AH77" s="242" t="s">
        <v>347</v>
      </c>
    </row>
    <row r="78" spans="1:34" s="6" customFormat="1" ht="14" x14ac:dyDescent="0.15">
      <c r="A78" s="15" t="s">
        <v>6</v>
      </c>
      <c r="B78" s="16" t="s">
        <v>65</v>
      </c>
      <c r="C78" s="17" t="s">
        <v>49</v>
      </c>
      <c r="D78" s="18" t="s">
        <v>70</v>
      </c>
      <c r="E78" s="19" t="s">
        <v>329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12" t="s">
        <v>331</v>
      </c>
      <c r="P78" s="203" t="s">
        <v>118</v>
      </c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42" t="s">
        <v>332</v>
      </c>
    </row>
    <row r="79" spans="1:34" s="6" customFormat="1" x14ac:dyDescent="0.15">
      <c r="A79" s="15" t="s">
        <v>8</v>
      </c>
      <c r="B79" s="16" t="s">
        <v>66</v>
      </c>
      <c r="C79" s="17" t="s">
        <v>49</v>
      </c>
      <c r="D79" s="18" t="s">
        <v>333</v>
      </c>
      <c r="E79" s="19" t="s">
        <v>334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12" t="s">
        <v>335</v>
      </c>
      <c r="P79" s="203" t="s">
        <v>118</v>
      </c>
      <c r="Q79" s="53"/>
      <c r="R79" s="46" t="s">
        <v>157</v>
      </c>
      <c r="S79" s="47">
        <v>110</v>
      </c>
      <c r="T79" s="214" t="s">
        <v>335</v>
      </c>
      <c r="U79" s="205" t="s">
        <v>336</v>
      </c>
      <c r="V79" s="48"/>
      <c r="W79" s="41"/>
      <c r="X79" s="42"/>
      <c r="Y79" s="216"/>
      <c r="Z79" s="207"/>
      <c r="AA79" s="43"/>
      <c r="AB79" s="27"/>
      <c r="AC79" s="28" t="s">
        <v>48</v>
      </c>
      <c r="AD79" s="37">
        <f t="shared" si="15"/>
        <v>154</v>
      </c>
      <c r="AE79" s="29"/>
      <c r="AF79" s="30"/>
      <c r="AG79" s="31"/>
      <c r="AH79" s="242" t="s">
        <v>337</v>
      </c>
    </row>
    <row r="80" spans="1:34" s="6" customFormat="1" x14ac:dyDescent="0.15">
      <c r="A80" s="15" t="s">
        <v>6</v>
      </c>
      <c r="B80" s="16" t="s">
        <v>66</v>
      </c>
      <c r="C80" s="17" t="s">
        <v>49</v>
      </c>
      <c r="D80" s="18" t="s">
        <v>338</v>
      </c>
      <c r="E80" s="19" t="s">
        <v>339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12" t="s">
        <v>340</v>
      </c>
      <c r="P80" s="203" t="s">
        <v>118</v>
      </c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42" t="s">
        <v>346</v>
      </c>
    </row>
    <row r="81" spans="1:34" s="5" customFormat="1" ht="12.75" customHeight="1" x14ac:dyDescent="0.15">
      <c r="A81" s="15" t="s">
        <v>8</v>
      </c>
      <c r="B81" s="16" t="s">
        <v>65</v>
      </c>
      <c r="C81" s="17" t="s">
        <v>49</v>
      </c>
      <c r="D81" s="18" t="s">
        <v>341</v>
      </c>
      <c r="E81" s="19" t="s">
        <v>342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348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12" t="s">
        <v>343</v>
      </c>
      <c r="P81" s="203" t="s">
        <v>118</v>
      </c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 t="s">
        <v>48</v>
      </c>
      <c r="AD81" s="37">
        <f t="shared" si="15"/>
        <v>154</v>
      </c>
      <c r="AE81" s="29" t="s">
        <v>344</v>
      </c>
      <c r="AF81" s="30">
        <v>44758</v>
      </c>
      <c r="AG81" s="31"/>
      <c r="AH81" s="242" t="s">
        <v>345</v>
      </c>
    </row>
    <row r="82" spans="1:34" s="5" customFormat="1" ht="12.75" customHeight="1" x14ac:dyDescent="0.15">
      <c r="A82" s="15" t="s">
        <v>6</v>
      </c>
      <c r="B82" s="16" t="s">
        <v>66</v>
      </c>
      <c r="C82" s="17" t="s">
        <v>49</v>
      </c>
      <c r="D82" s="18" t="s">
        <v>351</v>
      </c>
      <c r="E82" s="19" t="s">
        <v>352</v>
      </c>
      <c r="F82" s="20">
        <v>39528</v>
      </c>
      <c r="G82" s="33">
        <f t="shared" si="11"/>
        <v>170</v>
      </c>
      <c r="H82" s="13" t="s">
        <v>30</v>
      </c>
      <c r="I82" s="34">
        <f t="shared" si="12"/>
        <v>170</v>
      </c>
      <c r="J82" s="12"/>
      <c r="K82" s="35">
        <f t="shared" si="13"/>
        <v>100</v>
      </c>
      <c r="L82" s="36">
        <f t="shared" si="14"/>
        <v>70</v>
      </c>
      <c r="M82" s="51" t="s">
        <v>191</v>
      </c>
      <c r="N82" s="52">
        <v>100</v>
      </c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242" t="s">
        <v>355</v>
      </c>
    </row>
    <row r="83" spans="1:34" s="5" customFormat="1" ht="12.75" customHeight="1" x14ac:dyDescent="0.15">
      <c r="A83" s="15" t="s">
        <v>8</v>
      </c>
      <c r="B83" s="16" t="s">
        <v>67</v>
      </c>
      <c r="C83" s="17" t="s">
        <v>49</v>
      </c>
      <c r="D83" s="18" t="s">
        <v>353</v>
      </c>
      <c r="E83" s="19" t="s">
        <v>354</v>
      </c>
      <c r="F83" s="20">
        <v>36241</v>
      </c>
      <c r="G83" s="33">
        <f t="shared" si="11"/>
        <v>220</v>
      </c>
      <c r="H83" s="13" t="s">
        <v>30</v>
      </c>
      <c r="I83" s="34">
        <f t="shared" si="12"/>
        <v>220</v>
      </c>
      <c r="J83" s="12"/>
      <c r="K83" s="35">
        <f t="shared" si="13"/>
        <v>0</v>
      </c>
      <c r="L83" s="36">
        <f t="shared" si="14"/>
        <v>220</v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 t="s">
        <v>48</v>
      </c>
      <c r="AD83" s="37">
        <f t="shared" si="15"/>
        <v>154</v>
      </c>
      <c r="AE83" s="29" t="s">
        <v>359</v>
      </c>
      <c r="AF83" s="30">
        <v>44754</v>
      </c>
      <c r="AG83" s="31"/>
      <c r="AH83" s="242" t="s">
        <v>358</v>
      </c>
    </row>
    <row r="84" spans="1:34" s="6" customFormat="1" x14ac:dyDescent="0.15">
      <c r="A84" s="15" t="s">
        <v>8</v>
      </c>
      <c r="B84" s="16" t="s">
        <v>67</v>
      </c>
      <c r="C84" s="17" t="s">
        <v>49</v>
      </c>
      <c r="D84" s="18" t="s">
        <v>356</v>
      </c>
      <c r="E84" s="19" t="s">
        <v>357</v>
      </c>
      <c r="F84" s="20">
        <v>33408</v>
      </c>
      <c r="G84" s="33">
        <f t="shared" si="11"/>
        <v>220</v>
      </c>
      <c r="H84" s="13" t="s">
        <v>48</v>
      </c>
      <c r="I84" s="34">
        <f t="shared" si="12"/>
        <v>205</v>
      </c>
      <c r="J84" s="12"/>
      <c r="K84" s="35">
        <f t="shared" si="13"/>
        <v>0</v>
      </c>
      <c r="L84" s="36">
        <f t="shared" si="14"/>
        <v>205</v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 t="s">
        <v>48</v>
      </c>
      <c r="AD84" s="37">
        <f t="shared" si="15"/>
        <v>154</v>
      </c>
      <c r="AE84" s="29" t="s">
        <v>359</v>
      </c>
      <c r="AF84" s="30">
        <v>44754</v>
      </c>
      <c r="AG84" s="31"/>
      <c r="AH84" s="200"/>
    </row>
    <row r="85" spans="1:34" s="5" customFormat="1" ht="12.75" customHeight="1" x14ac:dyDescent="0.1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customHeight="1" x14ac:dyDescent="0.1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ht="14" x14ac:dyDescent="0.1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12"/>
      <c r="P87" s="203"/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ht="14" x14ac:dyDescent="0.1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12"/>
      <c r="P88" s="203"/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ht="14" x14ac:dyDescent="0.1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ht="14" x14ac:dyDescent="0.1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customHeight="1" x14ac:dyDescent="0.1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customHeight="1" x14ac:dyDescent="0.1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1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1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1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1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1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1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1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1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1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ht="14" x14ac:dyDescent="0.1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ht="14" x14ac:dyDescent="0.1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ht="14" x14ac:dyDescent="0.1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ht="14" x14ac:dyDescent="0.1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ht="14" x14ac:dyDescent="0.1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1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1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ht="14" x14ac:dyDescent="0.1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ht="14" x14ac:dyDescent="0.1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ht="14" x14ac:dyDescent="0.1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ht="14" x14ac:dyDescent="0.1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ht="14" x14ac:dyDescent="0.1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1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1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1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ht="14" x14ac:dyDescent="0.1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ht="14" x14ac:dyDescent="0.1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ht="14" x14ac:dyDescent="0.1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1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1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ht="14" x14ac:dyDescent="0.1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ht="14" x14ac:dyDescent="0.1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ht="14" x14ac:dyDescent="0.1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ht="14" x14ac:dyDescent="0.1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ht="14" x14ac:dyDescent="0.1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ht="14" x14ac:dyDescent="0.1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1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1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1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1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1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1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1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1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1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ht="14" x14ac:dyDescent="0.1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1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1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1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1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1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1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1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ht="14" x14ac:dyDescent="0.1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1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1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1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1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1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1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1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ht="14" x14ac:dyDescent="0.1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ht="14" x14ac:dyDescent="0.1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1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1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1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1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1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1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ht="14" x14ac:dyDescent="0.1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ht="14" x14ac:dyDescent="0.1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1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1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1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1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ht="14" x14ac:dyDescent="0.1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ht="14" x14ac:dyDescent="0.1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ht="14" x14ac:dyDescent="0.1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ht="14" x14ac:dyDescent="0.1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ht="14" x14ac:dyDescent="0.1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ht="14" x14ac:dyDescent="0.1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ht="14" x14ac:dyDescent="0.1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ht="14" x14ac:dyDescent="0.1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ht="14" x14ac:dyDescent="0.1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1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1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1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1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1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1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1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1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1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1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1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1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1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1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1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1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1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1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1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ht="14" x14ac:dyDescent="0.1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ht="14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ht="14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ht="14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ht="14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ht="14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ht="14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ht="14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ht="14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ht="14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ht="14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ht="14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ht="14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ht="14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ht="14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ht="14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ht="14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ht="14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ht="14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ht="14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ht="14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ht="14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ht="14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ht="14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ht="14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ht="14" x14ac:dyDescent="0.1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1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ht="14" x14ac:dyDescent="0.1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ht="14" x14ac:dyDescent="0.1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ht="14" x14ac:dyDescent="0.1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ht="14" x14ac:dyDescent="0.1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1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1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1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1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1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1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1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1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ht="14" x14ac:dyDescent="0.1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ht="14" x14ac:dyDescent="0.1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ht="14" x14ac:dyDescent="0.1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ht="14" x14ac:dyDescent="0.1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ht="14" x14ac:dyDescent="0.1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ht="14" x14ac:dyDescent="0.1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ht="14" x14ac:dyDescent="0.1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ht="14" x14ac:dyDescent="0.1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ht="14" x14ac:dyDescent="0.1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ht="14" x14ac:dyDescent="0.1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ht="14" x14ac:dyDescent="0.1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ht="14" x14ac:dyDescent="0.1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ht="14" x14ac:dyDescent="0.1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ht="14" x14ac:dyDescent="0.1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ht="14" x14ac:dyDescent="0.1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ht="14" x14ac:dyDescent="0.1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ht="14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ht="14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ht="14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ht="14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ht="14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ht="14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ht="14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ht="14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ht="14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ht="14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ht="14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ht="14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ht="14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ht="14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ht="14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ht="14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ht="14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ht="14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ht="14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ht="14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ht="14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ht="14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ht="14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ht="14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ht="14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ht="14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ht="14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ht="14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ht="14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ht="14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ht="14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ht="14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ht="14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ht="14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ht="14" x14ac:dyDescent="0.1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ht="14" x14ac:dyDescent="0.1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ht="14" x14ac:dyDescent="0.1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ht="14" x14ac:dyDescent="0.1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ht="14" x14ac:dyDescent="0.1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ht="14" x14ac:dyDescent="0.1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ht="14" x14ac:dyDescent="0.1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ht="14" x14ac:dyDescent="0.1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ht="14" x14ac:dyDescent="0.1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ht="14" x14ac:dyDescent="0.1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ht="14" x14ac:dyDescent="0.1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ht="14" x14ac:dyDescent="0.1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ht="14" x14ac:dyDescent="0.1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ht="14" x14ac:dyDescent="0.1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ht="14" x14ac:dyDescent="0.1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ht="14" x14ac:dyDescent="0.1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ht="14" x14ac:dyDescent="0.1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ht="14" x14ac:dyDescent="0.1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5" thickBot="1" x14ac:dyDescent="0.2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4" thickBot="1" x14ac:dyDescent="0.2">
      <c r="A313" s="116"/>
      <c r="B313" s="116"/>
      <c r="C313" s="116"/>
      <c r="D313" s="117"/>
      <c r="E313" s="118"/>
      <c r="F313" s="116"/>
      <c r="G313" s="119">
        <f>SUM(G3:G312)</f>
        <v>12540</v>
      </c>
      <c r="H313" s="117"/>
      <c r="I313" s="120">
        <f>SUM(I3:I312)</f>
        <v>12345</v>
      </c>
      <c r="J313" s="121"/>
      <c r="K313" s="122">
        <f>SUM(K3:K312)</f>
        <v>10369.969999999999</v>
      </c>
      <c r="L313" s="123">
        <f>SUM(L3:L312)</f>
        <v>1975.03</v>
      </c>
      <c r="M313" s="124"/>
      <c r="N313" s="217">
        <f>SUM(N3:N312)</f>
        <v>8262.99</v>
      </c>
      <c r="O313" s="124"/>
      <c r="P313" s="124"/>
      <c r="Q313" s="124"/>
      <c r="R313" s="125"/>
      <c r="S313" s="218">
        <f>SUM(S3:S312)</f>
        <v>1294.49</v>
      </c>
      <c r="T313" s="125"/>
      <c r="U313" s="125"/>
      <c r="V313" s="125"/>
      <c r="W313" s="126"/>
      <c r="X313" s="219">
        <f>SUM(X3:X312)</f>
        <v>812.49</v>
      </c>
      <c r="Y313" s="126"/>
      <c r="Z313" s="126"/>
      <c r="AA313" s="126"/>
      <c r="AB313" s="121"/>
      <c r="AC313" s="121"/>
      <c r="AD313" s="220">
        <f>SUM(AD3:AD312)</f>
        <v>1552</v>
      </c>
      <c r="AE313" s="121"/>
      <c r="AF313" s="121"/>
      <c r="AG313" s="121"/>
      <c r="AH313" s="127"/>
      <c r="AI313" s="127"/>
    </row>
    <row r="314" spans="1:35" ht="14" thickBot="1" x14ac:dyDescent="0.2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4" thickBot="1" x14ac:dyDescent="0.2">
      <c r="A315" s="140">
        <f>COUNTIF(B3:B312,"=QUALIFIEE")</f>
        <v>24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4" thickBot="1" x14ac:dyDescent="0.2">
      <c r="A316" s="148">
        <f>COUNTIF(B2:B311,"=Validée")</f>
        <v>36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4" thickBot="1" x14ac:dyDescent="0.2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4" thickBot="1" x14ac:dyDescent="0.2">
      <c r="A318" s="148">
        <f>COUNTIF(B3:B312,"=en cours")</f>
        <v>11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4" thickBot="1" x14ac:dyDescent="0.2">
      <c r="A319" s="159">
        <f>COUNTIF(B3:B312,"=ABSENT")</f>
        <v>11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4" thickBot="1" x14ac:dyDescent="0.2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4" thickBot="1" x14ac:dyDescent="0.2">
      <c r="A321" s="208">
        <f>COUNTIF($C$3:$C$312,"=DIR")</f>
        <v>12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4" thickBot="1" x14ac:dyDescent="0.2">
      <c r="A322" s="148">
        <f>COUNTIF($C$3:$C$312,"=JOU")</f>
        <v>69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4" thickBot="1" x14ac:dyDescent="0.2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4" thickBot="1" x14ac:dyDescent="0.2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4" thickBot="1" x14ac:dyDescent="0.2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178.91304347826087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4" thickBot="1" x14ac:dyDescent="0.2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150.54878048780489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1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1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1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1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1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1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1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1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1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1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1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1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1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1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1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1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1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1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1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1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1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1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1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1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1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64 AH66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31"/>
  <headerFooter alignWithMargins="0"/>
  <drawing r:id="rId32"/>
  <legacy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2022-07-19T16:25:30Z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