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95A9ADFE-2068-E049-931E-8DC9F15AB452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72" i="1" l="1"/>
  <c r="K172" i="1"/>
  <c r="G172" i="1"/>
  <c r="I172" i="1" s="1"/>
  <c r="L172" i="1" s="1"/>
  <c r="AD171" i="1"/>
  <c r="K171" i="1"/>
  <c r="G171" i="1"/>
  <c r="I171" i="1" s="1"/>
  <c r="L171" i="1" s="1"/>
  <c r="AD170" i="1"/>
  <c r="K170" i="1"/>
  <c r="G170" i="1"/>
  <c r="I170" i="1" s="1"/>
  <c r="L170" i="1" s="1"/>
  <c r="AD112" i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75" i="1"/>
  <c r="I175" i="1" s="1"/>
  <c r="L175" i="1" s="1"/>
  <c r="K175" i="1"/>
  <c r="AD175" i="1"/>
  <c r="G176" i="1"/>
  <c r="K176" i="1"/>
  <c r="AD176" i="1"/>
  <c r="G177" i="1"/>
  <c r="I177" i="1" s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77" i="1" l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L178" i="1" s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L180" i="1" s="1"/>
  <c r="I176" i="1"/>
  <c r="L176" i="1" s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L179" i="1" s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<sst xmlns="http://schemas.openxmlformats.org/spreadsheetml/2006/main" count="1950" uniqueCount="716">
  <si>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</si>
  <si>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</si>
  <si>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</si>
  <si>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</si>
  <si>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</si>
  <si>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</si>
  <si>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</si>
  <si>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</si>
  <si>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</si>
  <si>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</si>
  <si>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</si>
  <si>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</si>
  <si>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</si>
  <si>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</si>
  <si>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</si>
  <si>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</si>
  <si>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</si>
  <si>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</si>
  <si>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</si>
  <si>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</si>
  <si>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</si>
  <si>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</si>
  <si>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</si>
  <si>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</si>
  <si>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</si>
  <si>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</si>
  <si>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</si>
  <si>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</si>
  <si>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</si>
  <si>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</si>
  <si>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</si>
  <si>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</si>
  <si>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</si>
  <si>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</si>
  <si>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</si>
  <si>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</si>
  <si>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</si>
  <si>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</si>
  <si>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</si>
  <si>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</si>
  <si>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</si>
  <si>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</si>
  <si>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</si>
  <si>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</si>
  <si>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</si>
  <si>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</si>
  <si>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</si>
  <si>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</si>
  <si>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</si>
  <si>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</si>
  <si>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</si>
  <si>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</si>
  <si>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</si>
  <si>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</si>
  <si>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</si>
  <si>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</si>
  <si>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</si>
  <si>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</si>
  <si>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</si>
  <si>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</si>
  <si>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</si>
  <si>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</si>
  <si>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</si>
  <si>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</si>
  <si>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</si>
  <si>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</si>
  <si>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</si>
  <si>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</si>
  <si>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</si>
  <si>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</si>
  <si>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</si>
  <si>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</si>
  <si>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</si>
  <si>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</si>
  <si>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</si>
  <si>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</si>
  <si>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</si>
  <si>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</si>
  <si>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</si>
  <si>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</si>
  <si>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</si>
  <si>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</si>
  <si>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</si>
  <si>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</si>
  <si>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</si>
  <si>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</si>
  <si>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</si>
  <si>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</si>
  <si>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</si>
  <si>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</si>
  <si>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</si>
  <si>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</si>
  <si>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</si>
  <si>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</si>
  <si>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</si>
  <si>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</si>
  <si>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</si>
  <si>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</si>
  <si>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</si>
  <si>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</si>
  <si>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</si>
  <si>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</si>
  <si>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</si>
  <si>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</si>
  <si>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</si>
  <si>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</si>
  <si>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</si>
  <si>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</si>
  <si>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</si>
  <si>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</si>
  <si>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</si>
  <si>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</si>
  <si>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</si>
  <si>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</si>
  <si>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</si>
  <si>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</si>
  <si>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</si>
  <si>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</si>
  <si>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</si>
  <si>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</si>
  <si>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</si>
  <si>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</si>
  <si>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</si>
  <si>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</si>
  <si>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</si>
  <si>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</si>
  <si>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</si>
  <si>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</si>
  <si>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</si>
  <si>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</si>
  <si>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</si>
  <si>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</si>
  <si>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</si>
  <si>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</si>
  <si>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</si>
  <si>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</si>
  <si>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</si>
  <si>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</si>
  <si>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</si>
  <si>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</si>
  <si>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</si>
  <si>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</si>
  <si>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</si>
  <si>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</si>
  <si>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</si>
  <si>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</si>
  <si>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</si>
  <si>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</si>
  <si>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</si>
  <si>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</si>
  <si>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</si>
  <si>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</si>
  <si>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</si>
  <si>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</si>
  <si>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</si>
  <si>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</si>
  <si>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</si>
  <si>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</si>
  <si>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</si>
  <si>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</si>
  <si>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</si>
  <si>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</si>
  <si>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</si>
  <si>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</si>
  <si>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</si>
  <si>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</si>
  <si>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</si>
  <si>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</si>
  <si>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</si>
  <si>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</si>
  <si>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</si>
  <si>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</si>
  <si>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</si>
  <si>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</si>
  <si>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</si>
  <si>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</si>
  <si>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</si>
  <si>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</si>
  <si>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</si>
  <si>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</si>
  <si>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</si>
  <si>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</si>
  <si>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</si>
  <si>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</si>
  <si>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</si>
  <si>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</si>
  <si>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</si>
  <si>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</si>
  <si>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</si>
  <si>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</si>
  <si>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</si>
  <si>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</si>
  <si>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</si>
  <si>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</si>
  <si>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</si>
  <si>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</si>
  <si>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</si>
  <si>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</si>
  <si>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</si>
  <si>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</si>
  <si>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</si>
  <si>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</si>
  <si>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</si>
  <si>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</si>
  <si>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</si>
  <si>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</si>
  <si>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</si>
  <si>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</si>
  <si>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</si>
  <si>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</si>
  <si>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</si>
  <si>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</si>
  <si>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</si>
  <si>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</si>
  <si>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</si>
  <si>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</si>
  <si>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</si>
  <si>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</si>
  <si>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</si>
  <si>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</si>
  <si>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</si>
  <si>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</si>
  <si>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</si>
  <si>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</si>
  <si>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</si>
  <si>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</si>
  <si>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</si>
  <si>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</si>
  <si>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</si>
  <si>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</si>
  <si>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</si>
  <si>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</si>
  <si>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</si>
  <si>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</si>
  <si>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</si>
  <si>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</si>
  <si>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</si>
  <si>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</si>
  <si>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</si>
  <si>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</si>
  <si>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</si>
  <si>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</si>
  <si>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</si>
  <si>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</si>
  <si>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</si>
  <si>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</si>
  <si>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</si>
  <si>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</si>
  <si>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</si>
  <si>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</si>
  <si>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</si>
  <si>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</si>
  <si>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</si>
  <si>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</si>
  <si>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</si>
  <si>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</si>
  <si>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</si>
  <si>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</si>
  <si>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</si>
  <si>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</si>
  <si>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</si>
  <si>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</si>
  <si>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</si>
  <si>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</si>
  <si>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</si>
  <si>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</si>
  <si>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</si>
  <si>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</si>
  <si>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</si>
  <si>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</si>
  <si>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</si>
  <si>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</si>
  <si>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</si>
  <si>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</si>
  <si>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</si>
  <si>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</si>
  <si>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</si>
  <si>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</si>
  <si>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</si>
  <si>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</si>
  <si>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</si>
  <si>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</si>
  <si>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</si>
  <si>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</si>
  <si>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</si>
  <si>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</si>
  <si>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</si>
  <si>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</si>
  <si>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</si>
  <si>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</si>
  <si>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</si>
  <si>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</si>
  <si>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</si>
  <si>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</si>
  <si>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</si>
  <si>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</si>
  <si>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</si>
  <si>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</si>
  <si>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</si>
  <si>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</si>
  <si>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</si>
  <si>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</si>
  <si>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</si>
  <si>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</si>
  <si>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</si>
  <si>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</si>
  <si>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</si>
  <si>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</si>
  <si>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</si>
  <si>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</si>
  <si>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</si>
  <si>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</si>
  <si>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</si>
  <si>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</si>
  <si>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</si>
  <si>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</si>
  <si>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</si>
  <si>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</si>
  <si>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</si>
  <si>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</si>
  <si>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</si>
  <si>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</si>
  <si>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</si>
  <si>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</si>
  <si>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</si>
  <si>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</si>
  <si>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</si>
  <si>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</si>
  <si>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</si>
  <si>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</si>
  <si>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</si>
  <si>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</si>
  <si>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</si>
  <si>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</si>
  <si>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</si>
  <si>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</si>
  <si>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</si>
  <si>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</si>
  <si>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</si>
  <si>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</si>
  <si>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</si>
  <si>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</si>
  <si>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</si>
  <si>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</si>
  <si>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</si>
  <si>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</si>
  <si>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</si>
  <si>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</si>
  <si>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</si>
  <si>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</si>
  <si>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</si>
  <si>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</si>
  <si>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</si>
  <si>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</si>
  <si>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</si>
  <si>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</si>
  <si>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</si>
  <si>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</si>
  <si>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</si>
  <si>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</si>
  <si>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</si>
  <si>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</si>
  <si>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</si>
  <si>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</si>
  <si>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</si>
  <si>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</si>
  <si>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</si>
  <si>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</si>
  <si>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</si>
  <si>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</si>
  <si>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</si>
  <si>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</si>
  <si>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</si>
  <si>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</si>
  <si>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</si>
  <si>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</si>
  <si>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</si>
  <si>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</si>
  <si>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</si>
  <si>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</si>
  <si>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</si>
  <si>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</si>
  <si>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</si>
  <si>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</si>
  <si>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</si>
  <si>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</si>
  <si>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</si>
  <si>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</si>
  <si>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</si>
  <si>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</si>
  <si>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</si>
  <si>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</si>
  <si>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</si>
  <si>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</si>
  <si>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</si>
  <si>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</si>
  <si>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</si>
  <si>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</si>
  <si>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</si>
  <si>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</si>
  <si>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</si>
  <si>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</si>
  <si>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</si>
  <si>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</si>
  <si>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</si>
  <si>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</si>
  <si>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</si>
  <si>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</si>
  <si>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</si>
  <si>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</si>
  <si>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</si>
  <si>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</si>
  <si>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</si>
  <si>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</si>
  <si>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</si>
  <si>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</si>
  <si>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</si>
  <si>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</si>
  <si>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</si>
  <si>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</si>
  <si>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</si>
  <si>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</si>
  <si>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</si>
  <si>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</si>
  <si>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</si>
  <si>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</si>
  <si>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</si>
  <si>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</si>
  <si>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</si>
  <si>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</si>
  <si>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</si>
  <si>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</si>
  <si>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</si>
  <si>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</si>
  <si>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</si>
  <si>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</si>
  <si>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</si>
  <si>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</si>
  <si>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</si>
  <si>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</si>
  <si>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</si>
  <si>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</si>
  <si>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</si>
  <si>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</si>
  <si>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</si>
  <si>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</si>
  <si>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</si>
  <si>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</si>
  <si>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</si>
  <si>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</si>
  <si>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</si>
  <si>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</si>
  <si>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</si>
  <si>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</si>
  <si>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</si>
  <si>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</si>
  <si>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</si>
  <si>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</si>
  <si>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</si>
  <si>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</si>
  <si>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</si>
  <si>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</si>
  <si>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</si>
  <si>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</si>
  <si>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</si>
  <si>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</si>
  <si>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</si>
  <si>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</si>
  <si>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</si>
  <si>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</si>
  <si>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</si>
  <si>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</si>
  <si>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</si>
  <si>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</si>
  <si>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</si>
  <si>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</si>
  <si>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</si>
  <si>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</si>
  <si>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</si>
  <si>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</si>
  <si>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</si>
  <si>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</si>
  <si>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</si>
  <si>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</si>
  <si>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</si>
  <si>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</si>
  <si>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</si>
  <si>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</si>
  <si>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</si>
  <si>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</si>
  <si>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</si>
  <si>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</si>
  <si>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</si>
  <si>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</si>
  <si>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</si>
  <si>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</si>
  <si>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</si>
  <si>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</si>
  <si>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</si>
  <si>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</si>
  <si>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</si>
  <si>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</si>
  <si>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</si>
  <si>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</si>
  <si>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</si>
  <si>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</si>
  <si>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</si>
  <si>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</si>
  <si>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</si>
  <si>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</si>
  <si>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</si>
  <si>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</si>
  <si>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</si>
  <si>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</si>
  <si>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</si>
  <si>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</si>
  <si>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</si>
  <si>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</si>
  <si>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</si>
  <si>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</si>
  <si>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</si>
  <si>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</si>
  <si>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</si>
  <si>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</si>
  <si>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</si>
  <si>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</si>
  <si>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</si>
  <si>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</si>
  <si>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</si>
  <si>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</si>
  <si>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</si>
  <si>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</si>
  <si>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</si>
  <si>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</si>
  <si>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</si>
  <si>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</si>
  <si>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</si>
  <si>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</si>
  <si>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</si>
  <si>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</si>
  <si>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</si>
  <si>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</si>
  <si>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</si>
  <si>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</si>
  <si>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</si>
  <si>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</si>
  <si>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</si>
  <si>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</si>
  <si>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</si>
  <si>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</si>
  <si>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</si>
  <si>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</si>
  <si>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</si>
  <si>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</si>
  <si>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</si>
  <si>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</si>
  <si>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</si>
  <si>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</si>
  <si>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</si>
  <si>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</si>
  <si>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</si>
  <si>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</si>
  <si>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</si>
  <si>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</si>
  <si>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</si>
  <si>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</si>
  <si>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</si>
  <si>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</si>
  <si>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</si>
  <si>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</si>
  <si>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</si>
  <si>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</si>
  <si>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</si>
  <si>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</si>
  <si>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</si>
  <si>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</si>
  <si>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</si>
  <si>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</si>
  <si>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</si>
  <si>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</si>
  <si>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</si>
  <si>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</si>
  <si>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</si>
  <si>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</si>
  <si>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</si>
  <si>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</si>
  <si>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</si>
  <si>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</si>
  <si>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</si>
  <si>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</si>
  <si>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</si>
  <si>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</si>
  <si>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</si>
  <si>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</si>
  <si>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</si>
  <si>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</si>
  <si>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</si>
  <si>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</si>
  <si>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</si>
  <si>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</si>
  <si>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</si>
  <si>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</si>
  <si>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</si>
  <si>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</si>
  <si>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</si>
  <si>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</si>
  <si>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</si>
  <si>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</si>
  <si>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</si>
  <si>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</si>
  <si>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</si>
  <si>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</si>
  <si>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</si>
  <si>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</si>
  <si>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</si>
  <si>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</si>
  <si>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</si>
  <si>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</si>
  <si>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</si>
  <si>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</si>
  <si>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</si>
  <si>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</si>
  <si>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</si>
  <si>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</si>
  <si>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</si>
  <si>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</si>
  <si>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</si>
  <si>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</si>
  <si>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</si>
  <si>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</si>
  <si>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</si>
  <si>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</si>
  <si>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</si>
  <si>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</si>
  <si>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</si>
  <si>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</si>
  <si>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</si>
  <si>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</si>
  <si>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</si>
  <si>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</si>
  <si>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</si>
  <si>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</si>
  <si>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</si>
  <si>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</si>
  <si>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</si>
  <si>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</si>
  <si>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</si>
  <si>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</si>
  <si>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</si>
  <si>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</si>
  <si>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</si>
  <si>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</si>
  <si>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</si>
  <si>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</si>
  <si>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</si>
  <si>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</si>
  <si>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</si>
  <si>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</si>
  <si>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</si>
  <si>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</si>
  <si>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</si>
  <si>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</si>
  <si>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</si>
  <si>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</si>
  <si>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</si>
  <si>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</si>
  <si>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</si>
  <si>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</si>
  <si>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</si>
  <si>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</si>
  <si>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</si>
  <si>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</si>
  <si>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</si>
  <si>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</si>
  <si>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</si>
  <si>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</si>
  <si>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</si>
  <si>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</si>
  <si>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</si>
  <si>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</si>
  <si>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</si>
  <si>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</si>
  <si>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</si>
  <si>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</si>
  <si>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</si>
  <si>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</si>
  <si>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</si>
  <si>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</si>
  <si>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</si>
  <si>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</si>
  <si>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</si>
  <si>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</si>
  <si>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</si>
  <si>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</si>
  <si>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GOMES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</si>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</sst>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0" fontId="18" fillId="0" borderId="60" xfId="0" applyFon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89"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Normal="70" workbookViewId="0">
      <pane xSplit="9" ySplit="2" topLeftCell="L147" activePane="bottomRight" state="frozen"/>
      <selection activeCell="C1" sqref="C1"/>
      <selection pane="topRight" activeCell="C1" sqref="C1"/>
      <selection pane="bottomLeft" activeCell="C1" sqref="C1"/>
      <selection pane="bottomRight" activeCell="S182" sqref="S182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8" t="s">
        <v>22</v>
      </c>
      <c r="N1" s="279"/>
      <c r="O1" s="279"/>
      <c r="P1" s="279"/>
      <c r="Q1" s="280"/>
      <c r="R1" s="281" t="s">
        <v>23</v>
      </c>
      <c r="S1" s="282"/>
      <c r="T1" s="282"/>
      <c r="U1" s="282"/>
      <c r="V1" s="283"/>
      <c r="W1" s="284" t="s">
        <v>24</v>
      </c>
      <c r="X1" s="285"/>
      <c r="Y1" s="285"/>
      <c r="Z1" s="285"/>
      <c r="AA1" s="286"/>
      <c r="AB1" s="31" t="s">
        <v>4</v>
      </c>
      <c r="AC1" s="287" t="s">
        <v>5</v>
      </c>
      <c r="AD1" s="288"/>
      <c r="AE1" s="288"/>
      <c r="AF1" s="288"/>
      <c r="AG1" s="289"/>
      <c r="AH1" s="145" t="s">
        <v>460</v>
      </c>
      <c r="AI1" s="145" t="s">
        <v>458</v>
      </c>
      <c r="AJ1" s="145" t="s">
        <v>456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si="2"/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2"/>
        <v/>
      </c>
      <c r="AE5" s="28"/>
      <c r="AF5" s="29"/>
      <c r="AG5" s="30"/>
      <c r="AH5" s="193" t="s">
        <v>82</v>
      </c>
      <c r="AI5" s="193"/>
      <c r="AJ5" s="193"/>
    </row>
    <row r="6" spans="1:36" s="3" customFormat="1" ht="15" customHeight="1" thickBo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2"/>
        <v/>
      </c>
      <c r="AE6" s="28"/>
      <c r="AF6" s="29"/>
      <c r="AG6" s="30"/>
      <c r="AH6" s="193" t="s">
        <v>83</v>
      </c>
      <c r="AI6" s="193"/>
      <c r="AJ6" s="193"/>
    </row>
    <row r="7" spans="1:36" s="3" customFormat="1" ht="15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2"/>
        <v/>
      </c>
      <c r="AE7" s="28"/>
      <c r="AF7" s="29"/>
      <c r="AG7" s="30"/>
      <c r="AH7" s="193" t="s">
        <v>84</v>
      </c>
      <c r="AI7" s="193"/>
      <c r="AJ7" s="193"/>
    </row>
    <row r="8" spans="1:36" s="3" customFormat="1" ht="15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2"/>
        <v/>
      </c>
      <c r="AE8" s="28"/>
      <c r="AF8" s="29"/>
      <c r="AG8" s="30"/>
      <c r="AH8" s="276" t="s">
        <v>85</v>
      </c>
      <c r="AI8" s="193"/>
      <c r="AJ8" s="193"/>
    </row>
    <row r="9" spans="1:36" s="3" customFormat="1" ht="15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2"/>
        <v/>
      </c>
      <c r="AE9" s="28"/>
      <c r="AF9" s="29"/>
      <c r="AG9" s="30"/>
      <c r="AH9" s="276" t="s">
        <v>86</v>
      </c>
      <c r="AI9" s="193"/>
      <c r="AJ9" s="193"/>
    </row>
    <row r="10" spans="1:36" s="3" customFormat="1" ht="15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2"/>
        <v/>
      </c>
      <c r="AE10" s="28"/>
      <c r="AF10" s="29"/>
      <c r="AG10" s="30"/>
      <c r="AH10" s="276" t="s">
        <v>87</v>
      </c>
      <c r="AI10" s="193"/>
      <c r="AJ10" s="193"/>
    </row>
    <row r="11" spans="1:36" s="3" customFormat="1" ht="15" customHeight="1" thickBot="1" x14ac:dyDescent="0.2">
      <c r="A11" s="14" t="s">
        <v>6</v>
      </c>
      <c r="B11" s="15" t="s">
        <v>64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2"/>
        <v/>
      </c>
      <c r="AE11" s="28"/>
      <c r="AF11" s="29"/>
      <c r="AG11" s="30"/>
      <c r="AH11" s="193" t="s">
        <v>88</v>
      </c>
      <c r="AI11" s="193"/>
      <c r="AJ11" s="193"/>
    </row>
    <row r="12" spans="1:36" s="3" customFormat="1" ht="15" customHeight="1" thickBot="1" x14ac:dyDescent="0.2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90</v>
      </c>
      <c r="AI12" s="193"/>
      <c r="AJ12" s="193"/>
    </row>
    <row r="13" spans="1:36" s="3" customFormat="1" ht="15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2" t="s">
        <v>145</v>
      </c>
      <c r="S13" s="203">
        <v>74</v>
      </c>
      <c r="T13" s="204"/>
      <c r="U13" s="205" t="s">
        <v>134</v>
      </c>
      <c r="V13" s="206"/>
      <c r="W13" s="239" t="s">
        <v>145</v>
      </c>
      <c r="X13" s="240">
        <v>74</v>
      </c>
      <c r="Y13" s="241"/>
      <c r="Z13" s="242" t="s">
        <v>151</v>
      </c>
      <c r="AA13" s="243"/>
      <c r="AB13" s="26"/>
      <c r="AC13" s="27"/>
      <c r="AD13" s="36"/>
      <c r="AE13" s="28"/>
      <c r="AF13" s="29"/>
      <c r="AG13" s="30"/>
      <c r="AH13" s="193" t="s">
        <v>89</v>
      </c>
      <c r="AI13" s="193"/>
      <c r="AJ13" s="193"/>
    </row>
    <row r="14" spans="1:36" s="3" customFormat="1" ht="15" customHeight="1" thickBot="1" x14ac:dyDescent="0.2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2" t="s">
        <v>145</v>
      </c>
      <c r="S14" s="203">
        <v>110</v>
      </c>
      <c r="T14" s="204"/>
      <c r="U14" s="205" t="s">
        <v>134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91</v>
      </c>
      <c r="AI14" s="193"/>
      <c r="AJ14" s="193"/>
    </row>
    <row r="15" spans="1:36" s="3" customFormat="1" ht="15" customHeight="1" thickBot="1" x14ac:dyDescent="0.2">
      <c r="A15" s="14" t="s">
        <v>6</v>
      </c>
      <c r="B15" s="15" t="s">
        <v>64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0"/>
        <v>220</v>
      </c>
      <c r="H15" s="12" t="s">
        <v>46</v>
      </c>
      <c r="I15" s="33">
        <f t="shared" si="3"/>
        <v>205</v>
      </c>
      <c r="J15" s="11"/>
      <c r="K15" s="34">
        <f t="shared" si="6"/>
        <v>175</v>
      </c>
      <c r="L15" s="35">
        <f t="shared" si="1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2" t="s">
        <v>108</v>
      </c>
      <c r="S15" s="203">
        <v>85</v>
      </c>
      <c r="T15" s="204" t="s">
        <v>574</v>
      </c>
      <c r="U15" s="205" t="s">
        <v>134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92</v>
      </c>
      <c r="AI15" s="193"/>
      <c r="AJ15" s="193"/>
    </row>
    <row r="16" spans="1:36" s="3" customFormat="1" ht="15" customHeight="1" thickBot="1" x14ac:dyDescent="0.2">
      <c r="A16" s="14" t="s">
        <v>8</v>
      </c>
      <c r="B16" s="15" t="s">
        <v>64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220</v>
      </c>
      <c r="L16" s="35">
        <f t="shared" si="1"/>
        <v>0</v>
      </c>
      <c r="M16" s="37" t="s">
        <v>154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93</v>
      </c>
      <c r="AI16" s="193"/>
      <c r="AJ16" s="193"/>
    </row>
    <row r="17" spans="1:36" s="3" customFormat="1" ht="15" customHeight="1" thickBot="1" x14ac:dyDescent="0.2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97</v>
      </c>
      <c r="AI17" s="193"/>
      <c r="AJ17" s="193"/>
    </row>
    <row r="18" spans="1:36" s="3" customFormat="1" ht="15" customHeight="1" thickBot="1" x14ac:dyDescent="0.2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94</v>
      </c>
      <c r="AI18" s="193"/>
      <c r="AJ18" s="193"/>
    </row>
    <row r="19" spans="1:36" s="3" customFormat="1" ht="15" customHeight="1" thickBot="1" x14ac:dyDescent="0.2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95</v>
      </c>
      <c r="AI19" s="193"/>
      <c r="AJ19" s="193"/>
    </row>
    <row r="20" spans="1:36" s="3" customFormat="1" ht="15" customHeight="1" thickBot="1" x14ac:dyDescent="0.2">
      <c r="A20" s="14" t="s">
        <v>6</v>
      </c>
      <c r="B20" s="15" t="s">
        <v>7</v>
      </c>
      <c r="C20" s="16" t="s">
        <v>47</v>
      </c>
      <c r="D20" s="17" t="s">
        <v>78</v>
      </c>
      <c r="E20" s="18" t="s">
        <v>79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96</v>
      </c>
      <c r="AI20" s="193"/>
      <c r="AJ20" s="193"/>
    </row>
    <row r="21" spans="1:36" s="3" customFormat="1" ht="15" customHeight="1" thickBot="1" x14ac:dyDescent="0.2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3" t="s">
        <v>354</v>
      </c>
      <c r="AI21" s="193"/>
      <c r="AJ21" s="193"/>
    </row>
    <row r="22" spans="1:36" s="4" customFormat="1" ht="15" customHeight="1" thickBot="1" x14ac:dyDescent="0.2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7"/>
        <v/>
      </c>
      <c r="AE22" s="28"/>
      <c r="AF22" s="29"/>
      <c r="AG22" s="30"/>
      <c r="AH22" s="193" t="s">
        <v>182</v>
      </c>
      <c r="AI22" s="193"/>
      <c r="AJ22" s="193"/>
    </row>
    <row r="23" spans="1:36" s="4" customFormat="1" ht="15" customHeight="1" thickBot="1" x14ac:dyDescent="0.2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7"/>
        <v/>
      </c>
      <c r="AE23" s="28"/>
      <c r="AF23" s="29"/>
      <c r="AG23" s="30"/>
      <c r="AH23" s="193" t="s">
        <v>183</v>
      </c>
      <c r="AI23" s="193"/>
      <c r="AJ23" s="193"/>
    </row>
    <row r="24" spans="1:36" s="4" customFormat="1" ht="15" customHeight="1" thickBot="1" x14ac:dyDescent="0.2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7"/>
        <v/>
      </c>
      <c r="AE24" s="28"/>
      <c r="AF24" s="29"/>
      <c r="AG24" s="30"/>
      <c r="AH24" s="193" t="s">
        <v>183</v>
      </c>
      <c r="AI24" s="193"/>
      <c r="AJ24" s="193"/>
    </row>
    <row r="25" spans="1:36" s="4" customFormat="1" ht="15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7"/>
        <v/>
      </c>
      <c r="AE25" s="28"/>
      <c r="AF25" s="29"/>
      <c r="AG25" s="30"/>
      <c r="AH25" s="193" t="s">
        <v>171</v>
      </c>
      <c r="AI25" s="193"/>
      <c r="AJ25" s="193"/>
    </row>
    <row r="26" spans="1:36" s="4" customFormat="1" ht="15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3" t="s">
        <v>171</v>
      </c>
      <c r="AI26" s="193"/>
      <c r="AJ26" s="193"/>
    </row>
    <row r="27" spans="1:36" s="4" customFormat="1" ht="15" customHeight="1" thickBot="1" x14ac:dyDescent="0.2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124</v>
      </c>
      <c r="K27" s="34">
        <f t="shared" si="6"/>
        <v>180</v>
      </c>
      <c r="L27" s="35">
        <f t="shared" si="1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2" t="s">
        <v>462</v>
      </c>
      <c r="S27" s="203">
        <v>50</v>
      </c>
      <c r="T27" s="204" t="s">
        <v>464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7"/>
        <v/>
      </c>
      <c r="AE27" s="28"/>
      <c r="AF27" s="29"/>
      <c r="AG27" s="30"/>
      <c r="AH27" s="193" t="s">
        <v>167</v>
      </c>
      <c r="AI27" s="193"/>
      <c r="AJ27" s="193"/>
    </row>
    <row r="28" spans="1:36" s="4" customFormat="1" ht="15" customHeight="1" thickBot="1" x14ac:dyDescent="0.2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124</v>
      </c>
      <c r="K28" s="34">
        <f t="shared" si="6"/>
        <v>180</v>
      </c>
      <c r="L28" s="35">
        <f t="shared" si="1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2" t="s">
        <v>462</v>
      </c>
      <c r="S28" s="203">
        <v>50</v>
      </c>
      <c r="T28" s="204" t="s">
        <v>463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7"/>
        <v/>
      </c>
      <c r="AE28" s="28"/>
      <c r="AF28" s="29"/>
      <c r="AG28" s="30"/>
      <c r="AH28" s="193" t="s">
        <v>167</v>
      </c>
      <c r="AI28" s="193"/>
      <c r="AJ28" s="193"/>
    </row>
    <row r="29" spans="1:36" s="4" customFormat="1" ht="15" customHeight="1" thickBot="1" x14ac:dyDescent="0.2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/>
      <c r="R29" s="202" t="s">
        <v>108</v>
      </c>
      <c r="S29" s="203">
        <v>56.66</v>
      </c>
      <c r="T29" s="204" t="s">
        <v>153</v>
      </c>
      <c r="U29" s="205" t="s">
        <v>134</v>
      </c>
      <c r="V29" s="206"/>
      <c r="W29" s="239" t="s">
        <v>108</v>
      </c>
      <c r="X29" s="240">
        <v>56.66</v>
      </c>
      <c r="Y29" s="241" t="s">
        <v>125</v>
      </c>
      <c r="Z29" s="242" t="s">
        <v>151</v>
      </c>
      <c r="AA29" s="243"/>
      <c r="AB29" s="26"/>
      <c r="AC29" s="27"/>
      <c r="AD29" s="36" t="str">
        <f t="shared" si="7"/>
        <v/>
      </c>
      <c r="AE29" s="28"/>
      <c r="AF29" s="29"/>
      <c r="AG29" s="30"/>
      <c r="AH29" s="193" t="s">
        <v>180</v>
      </c>
      <c r="AI29" s="193"/>
      <c r="AJ29" s="193"/>
    </row>
    <row r="30" spans="1:36" s="4" customFormat="1" ht="15" customHeight="1" thickBot="1" x14ac:dyDescent="0.2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7"/>
        <v/>
      </c>
      <c r="AE30" s="28"/>
      <c r="AF30" s="29"/>
      <c r="AG30" s="30"/>
      <c r="AH30" s="193" t="s">
        <v>173</v>
      </c>
      <c r="AI30" s="193"/>
      <c r="AJ30" s="193"/>
    </row>
    <row r="31" spans="1:36" s="4" customFormat="1" ht="15" customHeight="1" thickBot="1" x14ac:dyDescent="0.2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7"/>
        <v/>
      </c>
      <c r="AE31" s="28"/>
      <c r="AF31" s="29"/>
      <c r="AG31" s="30"/>
      <c r="AH31" s="193" t="s">
        <v>176</v>
      </c>
      <c r="AI31" s="193"/>
      <c r="AJ31" s="193"/>
    </row>
    <row r="32" spans="1:36" ht="15" customHeight="1" thickBot="1" x14ac:dyDescent="0.2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7"/>
        <v/>
      </c>
      <c r="AE32" s="28"/>
      <c r="AF32" s="29"/>
      <c r="AG32" s="30"/>
      <c r="AH32" s="193" t="s">
        <v>172</v>
      </c>
      <c r="AI32" s="193"/>
      <c r="AJ32" s="193"/>
    </row>
    <row r="33" spans="1:36" s="4" customFormat="1" ht="15" customHeight="1" thickBot="1" x14ac:dyDescent="0.2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2" t="s">
        <v>108</v>
      </c>
      <c r="S33" s="203">
        <v>115</v>
      </c>
      <c r="T33" s="204">
        <v>8000296</v>
      </c>
      <c r="U33" s="205" t="s">
        <v>126</v>
      </c>
      <c r="V33" s="206">
        <v>44809</v>
      </c>
      <c r="W33" s="239" t="s">
        <v>108</v>
      </c>
      <c r="X33" s="240">
        <v>115</v>
      </c>
      <c r="Y33" s="241">
        <v>8000296</v>
      </c>
      <c r="Z33" s="242" t="s">
        <v>134</v>
      </c>
      <c r="AA33" s="243"/>
      <c r="AB33" s="26"/>
      <c r="AC33" s="27"/>
      <c r="AD33" s="36" t="str">
        <f t="shared" si="7"/>
        <v/>
      </c>
      <c r="AE33" s="28"/>
      <c r="AF33" s="29"/>
      <c r="AG33" s="30"/>
      <c r="AH33" s="193" t="s">
        <v>174</v>
      </c>
      <c r="AI33" s="193"/>
      <c r="AJ33" s="193"/>
    </row>
    <row r="34" spans="1:36" s="4" customFormat="1" ht="15" customHeight="1" thickBot="1" x14ac:dyDescent="0.2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7"/>
        <v/>
      </c>
      <c r="AE34" s="28"/>
      <c r="AF34" s="29"/>
      <c r="AG34" s="30"/>
      <c r="AH34" s="193" t="s">
        <v>174</v>
      </c>
      <c r="AI34" s="193"/>
      <c r="AJ34" s="193"/>
    </row>
    <row r="35" spans="1:36" s="4" customFormat="1" ht="15" customHeight="1" thickBot="1" x14ac:dyDescent="0.2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7"/>
        <v/>
      </c>
      <c r="AE35" s="28"/>
      <c r="AF35" s="29"/>
      <c r="AG35" s="30"/>
      <c r="AH35" s="193" t="s">
        <v>175</v>
      </c>
      <c r="AI35" s="193"/>
      <c r="AJ35" s="193"/>
    </row>
    <row r="36" spans="1:36" s="4" customFormat="1" ht="15" customHeight="1" thickBot="1" x14ac:dyDescent="0.2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168</v>
      </c>
      <c r="K36" s="34">
        <f t="shared" si="6"/>
        <v>145</v>
      </c>
      <c r="L36" s="35">
        <f t="shared" si="1"/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7"/>
        <v/>
      </c>
      <c r="AE36" s="28"/>
      <c r="AF36" s="29"/>
      <c r="AG36" s="30"/>
      <c r="AH36" s="193" t="s">
        <v>169</v>
      </c>
      <c r="AI36" s="193"/>
      <c r="AJ36" s="193"/>
    </row>
    <row r="37" spans="1:36" s="4" customFormat="1" ht="15" customHeight="1" thickBot="1" x14ac:dyDescent="0.2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7"/>
        <v/>
      </c>
      <c r="AE37" s="28"/>
      <c r="AF37" s="29"/>
      <c r="AG37" s="30"/>
      <c r="AH37" s="193" t="s">
        <v>178</v>
      </c>
      <c r="AI37" s="193"/>
      <c r="AJ37" s="193"/>
    </row>
    <row r="38" spans="1:36" s="4" customFormat="1" ht="15" customHeight="1" thickBot="1" x14ac:dyDescent="0.2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7"/>
        <v/>
      </c>
      <c r="AE38" s="28"/>
      <c r="AF38" s="29"/>
      <c r="AG38" s="30"/>
      <c r="AH38" s="193" t="s">
        <v>177</v>
      </c>
      <c r="AI38" s="193"/>
      <c r="AJ38" s="193"/>
    </row>
    <row r="39" spans="1:36" s="4" customFormat="1" ht="15" customHeight="1" thickBot="1" x14ac:dyDescent="0.2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3" t="s">
        <v>179</v>
      </c>
      <c r="AI39" s="193"/>
      <c r="AJ39" s="193"/>
    </row>
    <row r="40" spans="1:36" s="4" customFormat="1" ht="15" customHeight="1" thickBot="1" x14ac:dyDescent="0.2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7"/>
        <v/>
      </c>
      <c r="AE40" s="28"/>
      <c r="AF40" s="29"/>
      <c r="AG40" s="30"/>
      <c r="AH40" s="193" t="s">
        <v>170</v>
      </c>
      <c r="AI40" s="193"/>
      <c r="AJ40" s="193"/>
    </row>
    <row r="41" spans="1:36" s="4" customFormat="1" ht="15" customHeight="1" thickBot="1" x14ac:dyDescent="0.2">
      <c r="A41" s="14" t="s">
        <v>8</v>
      </c>
      <c r="B41" s="15" t="s">
        <v>63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2" t="s">
        <v>108</v>
      </c>
      <c r="S41" s="203">
        <v>60</v>
      </c>
      <c r="T41" s="204">
        <v>5032789</v>
      </c>
      <c r="U41" s="205" t="s">
        <v>151</v>
      </c>
      <c r="V41" s="206"/>
      <c r="W41" s="239" t="s">
        <v>108</v>
      </c>
      <c r="X41" s="240">
        <v>50</v>
      </c>
      <c r="Y41" s="241">
        <v>5032790</v>
      </c>
      <c r="Z41" s="242" t="s">
        <v>152</v>
      </c>
      <c r="AA41" s="243"/>
      <c r="AB41" s="26"/>
      <c r="AC41" s="27"/>
      <c r="AD41" s="36" t="str">
        <f t="shared" si="7"/>
        <v/>
      </c>
      <c r="AE41" s="28"/>
      <c r="AF41" s="29"/>
      <c r="AG41" s="30"/>
      <c r="AH41" s="193" t="s">
        <v>184</v>
      </c>
      <c r="AI41" s="193"/>
      <c r="AJ41" s="193"/>
    </row>
    <row r="42" spans="1:36" s="4" customFormat="1" ht="15" customHeight="1" thickBot="1" x14ac:dyDescent="0.2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7"/>
        <v>79</v>
      </c>
      <c r="AE42" s="28" t="s">
        <v>166</v>
      </c>
      <c r="AF42" s="29">
        <v>44746</v>
      </c>
      <c r="AG42" s="30"/>
      <c r="AH42" s="193" t="s">
        <v>181</v>
      </c>
      <c r="AI42" s="193"/>
      <c r="AJ42" s="193"/>
    </row>
    <row r="43" spans="1:36" s="4" customFormat="1" ht="15" customHeight="1" thickBot="1" x14ac:dyDescent="0.2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7"/>
        <v>154</v>
      </c>
      <c r="AE43" s="28" t="s">
        <v>188</v>
      </c>
      <c r="AF43" s="29">
        <v>44747</v>
      </c>
      <c r="AG43" s="30"/>
      <c r="AH43" s="193" t="s">
        <v>189</v>
      </c>
      <c r="AI43" s="193"/>
      <c r="AJ43" s="193"/>
    </row>
    <row r="44" spans="1:36" s="4" customFormat="1" ht="15" customHeight="1" thickBot="1" x14ac:dyDescent="0.2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7"/>
        <v>79</v>
      </c>
      <c r="AE44" s="28" t="s">
        <v>192</v>
      </c>
      <c r="AF44" s="29">
        <v>44747</v>
      </c>
      <c r="AG44" s="30"/>
      <c r="AH44" s="193" t="s">
        <v>197</v>
      </c>
      <c r="AI44" s="193"/>
      <c r="AJ44" s="193"/>
    </row>
    <row r="45" spans="1:36" s="4" customFormat="1" ht="15" customHeight="1" thickBot="1" x14ac:dyDescent="0.2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2" t="s">
        <v>108</v>
      </c>
      <c r="S45" s="203">
        <v>53.33</v>
      </c>
      <c r="T45" s="204" t="s">
        <v>195</v>
      </c>
      <c r="U45" s="205" t="s">
        <v>116</v>
      </c>
      <c r="V45" s="206">
        <v>44789</v>
      </c>
      <c r="W45" s="239" t="s">
        <v>108</v>
      </c>
      <c r="X45" s="240">
        <v>53.33</v>
      </c>
      <c r="Y45" s="241" t="s">
        <v>196</v>
      </c>
      <c r="Z45" s="242" t="s">
        <v>126</v>
      </c>
      <c r="AA45" s="243">
        <v>44809</v>
      </c>
      <c r="AB45" s="26"/>
      <c r="AC45" s="27"/>
      <c r="AD45" s="36" t="str">
        <f t="shared" si="7"/>
        <v/>
      </c>
      <c r="AE45" s="28"/>
      <c r="AF45" s="29"/>
      <c r="AG45" s="30"/>
      <c r="AH45" s="193" t="s">
        <v>198</v>
      </c>
      <c r="AI45" s="193"/>
      <c r="AJ45" s="193"/>
    </row>
    <row r="46" spans="1:36" s="4" customFormat="1" ht="15" customHeight="1" thickBot="1" x14ac:dyDescent="0.2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7"/>
        <v/>
      </c>
      <c r="AE46" s="28"/>
      <c r="AF46" s="29"/>
      <c r="AG46" s="30"/>
      <c r="AH46" s="193" t="s">
        <v>201</v>
      </c>
      <c r="AI46" s="193"/>
      <c r="AJ46" s="193"/>
    </row>
    <row r="47" spans="1:36" s="4" customFormat="1" ht="15" customHeight="1" thickBot="1" x14ac:dyDescent="0.2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7"/>
        <v/>
      </c>
      <c r="AE47" s="28"/>
      <c r="AF47" s="29"/>
      <c r="AG47" s="30"/>
      <c r="AH47" s="193" t="s">
        <v>201</v>
      </c>
      <c r="AI47" s="193"/>
      <c r="AJ47" s="193"/>
    </row>
    <row r="48" spans="1:36" s="4" customFormat="1" ht="15" customHeight="1" thickBot="1" x14ac:dyDescent="0.2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7"/>
        <v/>
      </c>
      <c r="AE48" s="28"/>
      <c r="AF48" s="29"/>
      <c r="AG48" s="30"/>
      <c r="AH48" s="193" t="s">
        <v>201</v>
      </c>
      <c r="AI48" s="193"/>
      <c r="AJ48" s="193"/>
    </row>
    <row r="49" spans="1:36" s="4" customFormat="1" ht="15" customHeight="1" thickBot="1" x14ac:dyDescent="0.2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2" t="s">
        <v>108</v>
      </c>
      <c r="S49" s="203">
        <v>50</v>
      </c>
      <c r="T49" s="204" t="s">
        <v>207</v>
      </c>
      <c r="U49" s="205" t="s">
        <v>134</v>
      </c>
      <c r="V49" s="206"/>
      <c r="W49" s="239" t="s">
        <v>108</v>
      </c>
      <c r="X49" s="240">
        <v>105</v>
      </c>
      <c r="Y49" s="241" t="s">
        <v>208</v>
      </c>
      <c r="Z49" s="242" t="s">
        <v>209</v>
      </c>
      <c r="AA49" s="243"/>
      <c r="AB49" s="26"/>
      <c r="AC49" s="27"/>
      <c r="AD49" s="36" t="str">
        <f t="shared" si="7"/>
        <v/>
      </c>
      <c r="AE49" s="28"/>
      <c r="AF49" s="29"/>
      <c r="AG49" s="30"/>
      <c r="AH49" s="193" t="s">
        <v>210</v>
      </c>
      <c r="AI49" s="193"/>
      <c r="AJ49" s="193"/>
    </row>
    <row r="50" spans="1:36" s="4" customFormat="1" ht="15" customHeight="1" thickBot="1" x14ac:dyDescent="0.2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213</v>
      </c>
      <c r="K50" s="34">
        <f t="shared" si="6"/>
        <v>190</v>
      </c>
      <c r="L50" s="35">
        <f t="shared" si="1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2" t="s">
        <v>108</v>
      </c>
      <c r="S50" s="203">
        <v>50</v>
      </c>
      <c r="T50" s="204" t="s">
        <v>215</v>
      </c>
      <c r="U50" s="205" t="s">
        <v>134</v>
      </c>
      <c r="V50" s="206"/>
      <c r="W50" s="239" t="s">
        <v>108</v>
      </c>
      <c r="X50" s="240">
        <v>40</v>
      </c>
      <c r="Y50" s="241" t="s">
        <v>216</v>
      </c>
      <c r="Z50" s="242" t="s">
        <v>217</v>
      </c>
      <c r="AA50" s="243"/>
      <c r="AB50" s="26"/>
      <c r="AC50" s="27" t="s">
        <v>46</v>
      </c>
      <c r="AD50" s="36">
        <f t="shared" si="7"/>
        <v>79</v>
      </c>
      <c r="AE50" s="28" t="s">
        <v>218</v>
      </c>
      <c r="AF50" s="29">
        <v>44748</v>
      </c>
      <c r="AG50" s="30"/>
      <c r="AH50" s="193" t="s">
        <v>219</v>
      </c>
      <c r="AI50" s="193"/>
      <c r="AJ50" s="193"/>
    </row>
    <row r="51" spans="1:36" s="4" customFormat="1" ht="15" customHeight="1" thickBot="1" x14ac:dyDescent="0.2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222</v>
      </c>
      <c r="K51" s="34">
        <f t="shared" si="6"/>
        <v>190</v>
      </c>
      <c r="L51" s="35">
        <f t="shared" si="1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2" t="s">
        <v>108</v>
      </c>
      <c r="S51" s="203">
        <v>95</v>
      </c>
      <c r="T51" s="204" t="s">
        <v>224</v>
      </c>
      <c r="U51" s="205" t="s">
        <v>116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7"/>
        <v/>
      </c>
      <c r="AE51" s="28"/>
      <c r="AF51" s="29"/>
      <c r="AG51" s="30"/>
      <c r="AH51" s="193" t="s">
        <v>225</v>
      </c>
      <c r="AI51" s="193"/>
      <c r="AJ51" s="193"/>
    </row>
    <row r="52" spans="1:36" ht="15" customHeight="1" thickBot="1" x14ac:dyDescent="0.2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7"/>
        <v/>
      </c>
      <c r="AE52" s="28"/>
      <c r="AF52" s="29"/>
      <c r="AG52" s="30"/>
      <c r="AH52" s="193" t="s">
        <v>230</v>
      </c>
      <c r="AI52" s="193"/>
      <c r="AJ52" s="193"/>
    </row>
    <row r="53" spans="1:36" s="5" customFormat="1" ht="15" customHeight="1" thickBot="1" x14ac:dyDescent="0.2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si="7"/>
        <v/>
      </c>
      <c r="AE53" s="28"/>
      <c r="AF53" s="29"/>
      <c r="AG53" s="30"/>
      <c r="AH53" s="193" t="s">
        <v>230</v>
      </c>
      <c r="AI53" s="193"/>
      <c r="AJ53" s="193"/>
    </row>
    <row r="54" spans="1:36" s="5" customFormat="1" ht="15" customHeight="1" thickBot="1" x14ac:dyDescent="0.2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7"/>
        <v/>
      </c>
      <c r="AE54" s="28"/>
      <c r="AF54" s="29"/>
      <c r="AG54" s="30"/>
      <c r="AH54" s="193" t="s">
        <v>245</v>
      </c>
      <c r="AI54" s="193"/>
      <c r="AJ54" s="193"/>
    </row>
    <row r="55" spans="1:36" s="5" customFormat="1" ht="15" customHeight="1" thickBot="1" x14ac:dyDescent="0.2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243</v>
      </c>
      <c r="AC55" s="27"/>
      <c r="AD55" s="36" t="str">
        <f t="shared" si="7"/>
        <v/>
      </c>
      <c r="AE55" s="28"/>
      <c r="AF55" s="29"/>
      <c r="AG55" s="30"/>
      <c r="AH55" s="193" t="s">
        <v>245</v>
      </c>
      <c r="AI55" s="193"/>
      <c r="AJ55" s="193"/>
    </row>
    <row r="56" spans="1:36" s="4" customFormat="1" ht="15" customHeight="1" thickBot="1" x14ac:dyDescent="0.2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242</v>
      </c>
      <c r="AC56" s="27" t="s">
        <v>46</v>
      </c>
      <c r="AD56" s="36">
        <f t="shared" si="7"/>
        <v>79</v>
      </c>
      <c r="AE56" s="28" t="s">
        <v>244</v>
      </c>
      <c r="AF56" s="29">
        <v>44749</v>
      </c>
      <c r="AG56" s="30"/>
      <c r="AH56" s="193" t="s">
        <v>246</v>
      </c>
      <c r="AI56" s="193"/>
      <c r="AJ56" s="193"/>
    </row>
    <row r="57" spans="1:36" s="4" customFormat="1" ht="15" customHeight="1" thickBot="1" x14ac:dyDescent="0.2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240</v>
      </c>
      <c r="K57" s="34">
        <f t="shared" si="6"/>
        <v>100</v>
      </c>
      <c r="L57" s="35">
        <f t="shared" si="1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7"/>
        <v/>
      </c>
      <c r="AE57" s="28"/>
      <c r="AF57" s="29"/>
      <c r="AG57" s="30"/>
      <c r="AH57" s="193" t="s">
        <v>247</v>
      </c>
      <c r="AI57" s="193"/>
      <c r="AJ57" s="193"/>
    </row>
    <row r="58" spans="1:36" s="4" customFormat="1" ht="15" customHeight="1" thickBot="1" x14ac:dyDescent="0.2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7"/>
        <v/>
      </c>
      <c r="AE58" s="28"/>
      <c r="AF58" s="29"/>
      <c r="AG58" s="30"/>
      <c r="AH58" s="193" t="s">
        <v>271</v>
      </c>
      <c r="AI58" s="193"/>
      <c r="AJ58" s="193"/>
    </row>
    <row r="59" spans="1:36" s="4" customFormat="1" ht="15" customHeight="1" thickBot="1" x14ac:dyDescent="0.2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7"/>
        <v/>
      </c>
      <c r="AE59" s="28"/>
      <c r="AF59" s="29"/>
      <c r="AG59" s="30"/>
      <c r="AH59" s="193" t="s">
        <v>272</v>
      </c>
      <c r="AI59" s="193"/>
      <c r="AJ59" s="193"/>
    </row>
    <row r="60" spans="1:36" s="4" customFormat="1" ht="15" customHeight="1" thickBot="1" x14ac:dyDescent="0.2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2" t="s">
        <v>108</v>
      </c>
      <c r="S60" s="203">
        <v>80</v>
      </c>
      <c r="T60" s="204" t="s">
        <v>256</v>
      </c>
      <c r="U60" s="205" t="s">
        <v>126</v>
      </c>
      <c r="V60" s="206">
        <v>44809</v>
      </c>
      <c r="W60" s="239"/>
      <c r="X60" s="240"/>
      <c r="Y60" s="241"/>
      <c r="Z60" s="242"/>
      <c r="AA60" s="243"/>
      <c r="AB60" s="26"/>
      <c r="AC60" s="27"/>
      <c r="AD60" s="36" t="str">
        <f t="shared" si="7"/>
        <v/>
      </c>
      <c r="AE60" s="28"/>
      <c r="AF60" s="29"/>
      <c r="AG60" s="30"/>
      <c r="AH60" s="193" t="s">
        <v>273</v>
      </c>
      <c r="AI60" s="193"/>
      <c r="AJ60" s="193"/>
    </row>
    <row r="61" spans="1:36" s="4" customFormat="1" ht="15" customHeight="1" thickBot="1" x14ac:dyDescent="0.2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7"/>
        <v/>
      </c>
      <c r="AE61" s="28"/>
      <c r="AF61" s="29"/>
      <c r="AG61" s="30"/>
      <c r="AH61" s="193" t="s">
        <v>274</v>
      </c>
      <c r="AI61" s="193"/>
      <c r="AJ61" s="193"/>
    </row>
    <row r="62" spans="1:36" s="4" customFormat="1" ht="15" customHeight="1" thickBot="1" x14ac:dyDescent="0.2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7"/>
        <v/>
      </c>
      <c r="AE62" s="28"/>
      <c r="AF62" s="29"/>
      <c r="AG62" s="30"/>
      <c r="AH62" s="193" t="s">
        <v>275</v>
      </c>
      <c r="AI62" s="193"/>
      <c r="AJ62" s="193"/>
    </row>
    <row r="63" spans="1:36" s="4" customFormat="1" ht="15" customHeight="1" thickBot="1" x14ac:dyDescent="0.2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7"/>
        <v/>
      </c>
      <c r="AE63" s="28"/>
      <c r="AF63" s="29"/>
      <c r="AG63" s="30"/>
      <c r="AH63" s="193" t="s">
        <v>276</v>
      </c>
      <c r="AI63" s="193"/>
      <c r="AJ63" s="193"/>
    </row>
    <row r="64" spans="1:36" s="4" customFormat="1" ht="15" customHeight="1" thickBot="1" x14ac:dyDescent="0.2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7" t="s">
        <v>108</v>
      </c>
      <c r="S64" s="203">
        <v>54</v>
      </c>
      <c r="T64" s="204" t="s">
        <v>267</v>
      </c>
      <c r="U64" s="205" t="s">
        <v>116</v>
      </c>
      <c r="V64" s="206">
        <v>44789</v>
      </c>
      <c r="W64" s="239" t="s">
        <v>108</v>
      </c>
      <c r="X64" s="240">
        <v>52</v>
      </c>
      <c r="Y64" s="241" t="s">
        <v>267</v>
      </c>
      <c r="Z64" s="242" t="s">
        <v>126</v>
      </c>
      <c r="AA64" s="243">
        <v>44809</v>
      </c>
      <c r="AB64" s="26"/>
      <c r="AC64" s="27"/>
      <c r="AD64" s="36" t="str">
        <f t="shared" si="7"/>
        <v/>
      </c>
      <c r="AE64" s="28"/>
      <c r="AF64" s="29"/>
      <c r="AG64" s="30"/>
      <c r="AH64" s="193" t="s">
        <v>277</v>
      </c>
      <c r="AI64" s="193"/>
      <c r="AJ64" s="193"/>
    </row>
    <row r="65" spans="1:36" s="4" customFormat="1" ht="15" customHeight="1" thickBot="1" x14ac:dyDescent="0.2">
      <c r="A65" s="14" t="s">
        <v>6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7"/>
        <v/>
      </c>
      <c r="AE65" s="28"/>
      <c r="AF65" s="29"/>
      <c r="AG65" s="30"/>
      <c r="AH65" s="193" t="s">
        <v>507</v>
      </c>
      <c r="AI65" s="193"/>
      <c r="AJ65" s="193"/>
    </row>
    <row r="66" spans="1:36" s="4" customFormat="1" ht="15" customHeight="1" thickBot="1" x14ac:dyDescent="0.2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7" t="s">
        <v>108</v>
      </c>
      <c r="S66" s="203">
        <v>110</v>
      </c>
      <c r="T66" s="204" t="s">
        <v>280</v>
      </c>
      <c r="U66" s="205" t="s">
        <v>134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7"/>
        <v>154</v>
      </c>
      <c r="AE66" s="28" t="s">
        <v>281</v>
      </c>
      <c r="AF66" s="29">
        <v>44753</v>
      </c>
      <c r="AG66" s="30"/>
      <c r="AH66" s="193" t="s">
        <v>282</v>
      </c>
      <c r="AI66" s="193"/>
      <c r="AJ66" s="193"/>
    </row>
    <row r="67" spans="1:36" s="4" customFormat="1" ht="15" customHeight="1" thickBot="1" x14ac:dyDescent="0.2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7" t="s">
        <v>108</v>
      </c>
      <c r="S67" s="203">
        <v>80</v>
      </c>
      <c r="T67" s="204" t="s">
        <v>287</v>
      </c>
      <c r="U67" s="205" t="s">
        <v>116</v>
      </c>
      <c r="V67" s="206">
        <v>44789</v>
      </c>
      <c r="W67" s="239" t="s">
        <v>108</v>
      </c>
      <c r="X67" s="240">
        <v>70</v>
      </c>
      <c r="Y67" s="241" t="s">
        <v>288</v>
      </c>
      <c r="Z67" s="242" t="s">
        <v>126</v>
      </c>
      <c r="AA67" s="243">
        <v>44809</v>
      </c>
      <c r="AB67" s="26"/>
      <c r="AC67" s="27"/>
      <c r="AD67" s="36" t="str">
        <f t="shared" si="7"/>
        <v/>
      </c>
      <c r="AE67" s="28"/>
      <c r="AF67" s="29"/>
      <c r="AG67" s="30"/>
      <c r="AH67" s="193" t="s">
        <v>314</v>
      </c>
      <c r="AI67" s="193"/>
      <c r="AJ67" s="193"/>
    </row>
    <row r="68" spans="1:36" s="4" customFormat="1" ht="15" customHeight="1" thickBot="1" x14ac:dyDescent="0.2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7" t="s">
        <v>108</v>
      </c>
      <c r="S68" s="203">
        <v>40</v>
      </c>
      <c r="T68" s="204" t="s">
        <v>290</v>
      </c>
      <c r="U68" s="205" t="s">
        <v>116</v>
      </c>
      <c r="V68" s="206">
        <v>44789</v>
      </c>
      <c r="W68" s="239" t="s">
        <v>108</v>
      </c>
      <c r="X68" s="240">
        <v>40</v>
      </c>
      <c r="Y68" s="241" t="s">
        <v>291</v>
      </c>
      <c r="Z68" s="242" t="s">
        <v>126</v>
      </c>
      <c r="AA68" s="243">
        <v>44809</v>
      </c>
      <c r="AB68" s="26"/>
      <c r="AC68" s="27"/>
      <c r="AD68" s="36" t="str">
        <f t="shared" si="7"/>
        <v/>
      </c>
      <c r="AE68" s="28"/>
      <c r="AF68" s="29"/>
      <c r="AG68" s="30"/>
      <c r="AH68" s="193" t="s">
        <v>314</v>
      </c>
      <c r="AI68" s="193"/>
      <c r="AJ68" s="193"/>
    </row>
    <row r="69" spans="1:36" s="4" customFormat="1" ht="15" customHeight="1" thickBot="1" x14ac:dyDescent="0.2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7"/>
        <v/>
      </c>
      <c r="AE69" s="28"/>
      <c r="AF69" s="29"/>
      <c r="AG69" s="30"/>
      <c r="AH69" s="193" t="s">
        <v>315</v>
      </c>
      <c r="AI69" s="193"/>
      <c r="AJ69" s="193"/>
    </row>
    <row r="70" spans="1:36" s="5" customFormat="1" ht="15" customHeight="1" thickBot="1" x14ac:dyDescent="0.2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2" t="s">
        <v>108</v>
      </c>
      <c r="S70" s="203">
        <v>56.5</v>
      </c>
      <c r="T70" s="204" t="s">
        <v>298</v>
      </c>
      <c r="U70" s="205" t="s">
        <v>126</v>
      </c>
      <c r="V70" s="206">
        <v>44809</v>
      </c>
      <c r="W70" s="239" t="s">
        <v>108</v>
      </c>
      <c r="X70" s="240">
        <v>56.5</v>
      </c>
      <c r="Y70" s="241" t="s">
        <v>299</v>
      </c>
      <c r="Z70" s="242" t="s">
        <v>134</v>
      </c>
      <c r="AA70" s="243"/>
      <c r="AB70" s="26"/>
      <c r="AC70" s="27"/>
      <c r="AD70" s="36" t="str">
        <f t="shared" si="7"/>
        <v/>
      </c>
      <c r="AE70" s="28"/>
      <c r="AF70" s="29"/>
      <c r="AG70" s="30"/>
      <c r="AH70" s="193" t="s">
        <v>316</v>
      </c>
      <c r="AI70" s="193"/>
      <c r="AJ70" s="193"/>
    </row>
    <row r="71" spans="1:36" s="5" customFormat="1" ht="15" customHeight="1" thickBot="1" x14ac:dyDescent="0.2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343</v>
      </c>
      <c r="K71" s="34">
        <f t="shared" si="12"/>
        <v>300</v>
      </c>
      <c r="L71" s="35">
        <f t="shared" si="10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44809</v>
      </c>
      <c r="R71" s="202" t="s">
        <v>108</v>
      </c>
      <c r="S71" s="203">
        <v>100</v>
      </c>
      <c r="T71" s="204" t="s">
        <v>303</v>
      </c>
      <c r="U71" s="205" t="s">
        <v>126</v>
      </c>
      <c r="V71" s="206"/>
      <c r="W71" s="239" t="s">
        <v>108</v>
      </c>
      <c r="X71" s="240">
        <v>100</v>
      </c>
      <c r="Y71" s="241" t="s">
        <v>304</v>
      </c>
      <c r="Z71" s="242" t="s">
        <v>134</v>
      </c>
      <c r="AA71" s="243"/>
      <c r="AB71" s="26"/>
      <c r="AC71" s="27"/>
      <c r="AD71" s="36" t="str">
        <f t="shared" si="7"/>
        <v/>
      </c>
      <c r="AE71" s="28"/>
      <c r="AF71" s="29"/>
      <c r="AG71" s="30"/>
      <c r="AH71" s="193" t="s">
        <v>317</v>
      </c>
      <c r="AI71" s="193"/>
      <c r="AJ71" s="193"/>
    </row>
    <row r="72" spans="1:36" s="5" customFormat="1" ht="15" customHeight="1" thickBot="1" x14ac:dyDescent="0.2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343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7"/>
        <v/>
      </c>
      <c r="AE72" s="28"/>
      <c r="AF72" s="29"/>
      <c r="AG72" s="30"/>
      <c r="AH72" s="193" t="s">
        <v>317</v>
      </c>
      <c r="AI72" s="193"/>
      <c r="AJ72" s="193"/>
    </row>
    <row r="73" spans="1:36" s="4" customFormat="1" ht="15" customHeight="1" thickBot="1" x14ac:dyDescent="0.2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7"/>
        <v/>
      </c>
      <c r="AE73" s="28"/>
      <c r="AF73" s="29"/>
      <c r="AG73" s="30"/>
      <c r="AH73" s="193" t="s">
        <v>318</v>
      </c>
      <c r="AI73" s="193"/>
      <c r="AJ73" s="193"/>
    </row>
    <row r="74" spans="1:36" s="4" customFormat="1" ht="15" customHeight="1" thickBot="1" x14ac:dyDescent="0.2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7"/>
        <v/>
      </c>
      <c r="AE74" s="28"/>
      <c r="AF74" s="29"/>
      <c r="AG74" s="30"/>
      <c r="AH74" s="193" t="s">
        <v>318</v>
      </c>
      <c r="AI74" s="193"/>
      <c r="AJ74" s="193"/>
    </row>
    <row r="75" spans="1:36" s="4" customFormat="1" ht="15" customHeight="1" thickBot="1" x14ac:dyDescent="0.2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344</v>
      </c>
      <c r="K75" s="34">
        <f t="shared" si="12"/>
        <v>95</v>
      </c>
      <c r="L75" s="35">
        <f t="shared" si="10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7"/>
        <v/>
      </c>
      <c r="AE75" s="28"/>
      <c r="AF75" s="29"/>
      <c r="AG75" s="30"/>
      <c r="AH75" s="193" t="s">
        <v>319</v>
      </c>
      <c r="AI75" s="193"/>
      <c r="AJ75" s="193"/>
    </row>
    <row r="76" spans="1:36" s="5" customFormat="1" ht="15" customHeight="1" thickBot="1" x14ac:dyDescent="0.2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7"/>
        <v/>
      </c>
      <c r="AE76" s="28"/>
      <c r="AF76" s="29"/>
      <c r="AG76" s="30"/>
      <c r="AH76" s="193" t="s">
        <v>320</v>
      </c>
      <c r="AI76" s="193"/>
      <c r="AJ76" s="193"/>
    </row>
    <row r="77" spans="1:36" s="5" customFormat="1" ht="15" customHeight="1" thickBot="1" x14ac:dyDescent="0.2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7"/>
        <v>79</v>
      </c>
      <c r="AE77" s="28" t="s">
        <v>322</v>
      </c>
      <c r="AF77" s="29">
        <v>44755</v>
      </c>
      <c r="AG77" s="30"/>
      <c r="AH77" s="193" t="s">
        <v>341</v>
      </c>
      <c r="AI77" s="193"/>
      <c r="AJ77" s="193"/>
    </row>
    <row r="78" spans="1:36" s="5" customFormat="1" ht="15" customHeight="1" thickBot="1" x14ac:dyDescent="0.2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7"/>
        <v/>
      </c>
      <c r="AE78" s="28"/>
      <c r="AF78" s="29"/>
      <c r="AG78" s="30"/>
      <c r="AH78" s="193" t="s">
        <v>326</v>
      </c>
      <c r="AI78" s="193"/>
      <c r="AJ78" s="193"/>
    </row>
    <row r="79" spans="1:36" s="5" customFormat="1" ht="15" customHeight="1" thickBot="1" x14ac:dyDescent="0.2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2" t="s">
        <v>154</v>
      </c>
      <c r="S79" s="203">
        <v>110</v>
      </c>
      <c r="T79" s="204" t="s">
        <v>329</v>
      </c>
      <c r="U79" s="205" t="s">
        <v>330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3" t="s">
        <v>331</v>
      </c>
      <c r="AI79" s="193"/>
      <c r="AJ79" s="193"/>
    </row>
    <row r="80" spans="1:36" s="5" customFormat="1" ht="15" customHeight="1" thickBot="1" x14ac:dyDescent="0.2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3" t="s">
        <v>340</v>
      </c>
      <c r="AI80" s="193"/>
      <c r="AJ80" s="193"/>
    </row>
    <row r="81" spans="1:36" s="4" customFormat="1" ht="15" customHeight="1" thickBot="1" x14ac:dyDescent="0.2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342</v>
      </c>
      <c r="K81" s="34">
        <f t="shared" si="12"/>
        <v>220</v>
      </c>
      <c r="L81" s="35">
        <f t="shared" si="10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7"/>
        <v>154</v>
      </c>
      <c r="AE81" s="28" t="s">
        <v>338</v>
      </c>
      <c r="AF81" s="29">
        <v>44758</v>
      </c>
      <c r="AG81" s="30"/>
      <c r="AH81" s="193" t="s">
        <v>339</v>
      </c>
      <c r="AI81" s="193"/>
      <c r="AJ81" s="193"/>
    </row>
    <row r="82" spans="1:36" s="4" customFormat="1" ht="15" customHeight="1" thickBot="1" x14ac:dyDescent="0.2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7"/>
        <v/>
      </c>
      <c r="AE82" s="28"/>
      <c r="AF82" s="29"/>
      <c r="AG82" s="30"/>
      <c r="AH82" s="193" t="s">
        <v>349</v>
      </c>
      <c r="AI82" s="193"/>
      <c r="AJ82" s="193"/>
    </row>
    <row r="83" spans="1:36" s="4" customFormat="1" ht="15" customHeight="1" thickBot="1" x14ac:dyDescent="0.2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205</v>
      </c>
      <c r="L83" s="35">
        <f t="shared" si="10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/>
      <c r="R83" s="202" t="s">
        <v>108</v>
      </c>
      <c r="S83" s="203">
        <v>68</v>
      </c>
      <c r="T83" s="204" t="s">
        <v>598</v>
      </c>
      <c r="U83" s="205" t="s">
        <v>134</v>
      </c>
      <c r="V83" s="206"/>
      <c r="W83" s="239" t="s">
        <v>108</v>
      </c>
      <c r="X83" s="240">
        <v>68</v>
      </c>
      <c r="Y83" s="241" t="s">
        <v>599</v>
      </c>
      <c r="Z83" s="242" t="s">
        <v>151</v>
      </c>
      <c r="AA83" s="243"/>
      <c r="AB83" s="26"/>
      <c r="AC83" s="27" t="s">
        <v>46</v>
      </c>
      <c r="AD83" s="36">
        <f t="shared" si="7"/>
        <v>154</v>
      </c>
      <c r="AE83" s="28" t="s">
        <v>353</v>
      </c>
      <c r="AF83" s="29">
        <v>44754</v>
      </c>
      <c r="AG83" s="30"/>
      <c r="AH83" s="193" t="s">
        <v>352</v>
      </c>
      <c r="AI83" s="193"/>
      <c r="AJ83" s="193"/>
    </row>
    <row r="84" spans="1:36" customFormat="1" ht="15" customHeight="1" thickBot="1" x14ac:dyDescent="0.2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7"/>
        <v>154</v>
      </c>
      <c r="AE84" s="179" t="s">
        <v>353</v>
      </c>
      <c r="AF84" s="29">
        <v>44754</v>
      </c>
      <c r="AG84" s="30"/>
      <c r="AH84" s="193" t="s">
        <v>406</v>
      </c>
      <c r="AI84" s="193"/>
      <c r="AJ84" s="193"/>
    </row>
    <row r="85" spans="1:36" s="180" customFormat="1" ht="15" customHeight="1" thickBot="1" x14ac:dyDescent="0.2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407</v>
      </c>
      <c r="AI85" s="193"/>
      <c r="AJ85" s="193"/>
    </row>
    <row r="86" spans="1:36" s="180" customFormat="1" ht="15" customHeight="1" thickBo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220</v>
      </c>
      <c r="L86" s="173">
        <f t="shared" si="10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3"/>
        <v/>
      </c>
      <c r="AE86" s="179"/>
      <c r="AF86" s="29"/>
      <c r="AG86" s="30"/>
      <c r="AH86" s="193" t="s">
        <v>408</v>
      </c>
      <c r="AI86" s="193"/>
      <c r="AJ86" s="193"/>
    </row>
    <row r="87" spans="1:36" s="180" customFormat="1" ht="15" customHeight="1" thickBot="1" x14ac:dyDescent="0.2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2"/>
      <c r="S87" s="208"/>
      <c r="T87" s="209"/>
      <c r="U87" s="210"/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3"/>
        <v/>
      </c>
      <c r="AE87" s="179"/>
      <c r="AF87" s="29"/>
      <c r="AG87" s="30"/>
      <c r="AH87" s="193" t="s">
        <v>409</v>
      </c>
      <c r="AI87" s="193"/>
      <c r="AJ87" s="193"/>
    </row>
    <row r="88" spans="1:36" s="180" customFormat="1" ht="15" customHeight="1" thickBot="1" x14ac:dyDescent="0.2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3"/>
        <v/>
      </c>
      <c r="AE88" s="179"/>
      <c r="AF88" s="29"/>
      <c r="AG88" s="30"/>
      <c r="AH88" s="193" t="s">
        <v>360</v>
      </c>
      <c r="AI88" s="193"/>
      <c r="AJ88" s="193"/>
    </row>
    <row r="89" spans="1:36" s="180" customFormat="1" ht="15" customHeight="1" thickBot="1" x14ac:dyDescent="0.2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2" t="s">
        <v>108</v>
      </c>
      <c r="S89" s="208">
        <v>60</v>
      </c>
      <c r="T89" s="209" t="s">
        <v>356</v>
      </c>
      <c r="U89" s="210" t="s">
        <v>126</v>
      </c>
      <c r="V89" s="211">
        <v>44809</v>
      </c>
      <c r="W89" s="239"/>
      <c r="X89" s="244"/>
      <c r="Y89" s="245"/>
      <c r="Z89" s="246"/>
      <c r="AA89" s="247"/>
      <c r="AB89" s="26"/>
      <c r="AC89" s="27"/>
      <c r="AD89" s="178" t="str">
        <f t="shared" si="13"/>
        <v/>
      </c>
      <c r="AE89" s="179"/>
      <c r="AF89" s="29"/>
      <c r="AG89" s="30"/>
      <c r="AH89" s="193" t="s">
        <v>363</v>
      </c>
      <c r="AI89" s="193"/>
      <c r="AJ89" s="193"/>
    </row>
    <row r="90" spans="1:36" s="180" customFormat="1" ht="15" customHeight="1" thickBot="1" x14ac:dyDescent="0.2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190</v>
      </c>
      <c r="L90" s="173">
        <f t="shared" si="10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3"/>
        <v/>
      </c>
      <c r="AE90" s="179"/>
      <c r="AF90" s="29"/>
      <c r="AG90" s="30"/>
      <c r="AH90" s="193" t="s">
        <v>366</v>
      </c>
      <c r="AI90" s="193"/>
      <c r="AJ90" s="193"/>
    </row>
    <row r="91" spans="1:36" s="180" customFormat="1" ht="15" customHeight="1" thickBot="1" x14ac:dyDescent="0.2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2" t="s">
        <v>108</v>
      </c>
      <c r="S91" s="208">
        <v>100</v>
      </c>
      <c r="T91" s="209" t="s">
        <v>370</v>
      </c>
      <c r="U91" s="210" t="s">
        <v>134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3"/>
        <v>154</v>
      </c>
      <c r="AE91" s="179" t="s">
        <v>371</v>
      </c>
      <c r="AF91" s="29">
        <v>44767</v>
      </c>
      <c r="AG91" s="30"/>
      <c r="AH91" s="193" t="s">
        <v>372</v>
      </c>
      <c r="AI91" s="193"/>
      <c r="AJ91" s="193"/>
    </row>
    <row r="92" spans="1:36" s="180" customFormat="1" ht="15" customHeight="1" thickBot="1" x14ac:dyDescent="0.2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2" t="s">
        <v>108</v>
      </c>
      <c r="S92" s="208">
        <v>95</v>
      </c>
      <c r="T92" s="209" t="s">
        <v>453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3"/>
        <v/>
      </c>
      <c r="AE92" s="179"/>
      <c r="AF92" s="29"/>
      <c r="AG92" s="30"/>
      <c r="AH92" s="193" t="s">
        <v>374</v>
      </c>
      <c r="AI92" s="193"/>
      <c r="AJ92" s="193"/>
    </row>
    <row r="93" spans="1:36" s="180" customFormat="1" ht="15" customHeight="1" thickBot="1" x14ac:dyDescent="0.2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3"/>
        <v>79</v>
      </c>
      <c r="AE93" s="179" t="s">
        <v>378</v>
      </c>
      <c r="AF93" s="29">
        <v>44774</v>
      </c>
      <c r="AG93" s="30"/>
      <c r="AH93" s="193" t="s">
        <v>379</v>
      </c>
      <c r="AI93" s="193"/>
      <c r="AJ93" s="193"/>
    </row>
    <row r="94" spans="1:36" s="180" customFormat="1" ht="15" customHeight="1" thickBot="1" x14ac:dyDescent="0.2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2" t="s">
        <v>108</v>
      </c>
      <c r="S94" s="208">
        <v>110</v>
      </c>
      <c r="T94" s="209" t="s">
        <v>382</v>
      </c>
      <c r="U94" s="210" t="s">
        <v>134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3"/>
        <v>154</v>
      </c>
      <c r="AE94" s="179" t="s">
        <v>383</v>
      </c>
      <c r="AF94" s="29">
        <v>44830</v>
      </c>
      <c r="AG94" s="30"/>
      <c r="AH94" s="193" t="s">
        <v>384</v>
      </c>
      <c r="AI94" s="193"/>
      <c r="AJ94" s="193"/>
    </row>
    <row r="95" spans="1:36" s="180" customFormat="1" ht="15" customHeight="1" thickBot="1" x14ac:dyDescent="0.2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3" t="s">
        <v>387</v>
      </c>
      <c r="AI95" s="193"/>
      <c r="AJ95" s="193"/>
    </row>
    <row r="96" spans="1:36" s="180" customFormat="1" ht="15" customHeight="1" thickBot="1" x14ac:dyDescent="0.2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3"/>
        <v/>
      </c>
      <c r="AE96" s="179"/>
      <c r="AF96" s="29"/>
      <c r="AG96" s="30"/>
      <c r="AH96" s="193" t="s">
        <v>390</v>
      </c>
      <c r="AI96" s="193"/>
      <c r="AJ96" s="193"/>
    </row>
    <row r="97" spans="1:36" customFormat="1" ht="15" customHeight="1" thickBot="1" x14ac:dyDescent="0.2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2" t="s">
        <v>108</v>
      </c>
      <c r="S97" s="208">
        <v>40</v>
      </c>
      <c r="T97" s="209" t="s">
        <v>393</v>
      </c>
      <c r="U97" s="210" t="s">
        <v>126</v>
      </c>
      <c r="V97" s="211">
        <v>44809</v>
      </c>
      <c r="W97" s="239" t="s">
        <v>108</v>
      </c>
      <c r="X97" s="244">
        <v>45</v>
      </c>
      <c r="Y97" s="248" t="s">
        <v>394</v>
      </c>
      <c r="Z97" s="246" t="s">
        <v>134</v>
      </c>
      <c r="AA97" s="247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3" t="s">
        <v>395</v>
      </c>
      <c r="AI97" s="193"/>
      <c r="AJ97" s="193"/>
    </row>
    <row r="98" spans="1:36" customFormat="1" ht="15" customHeight="1" thickBot="1" x14ac:dyDescent="0.2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3"/>
        <v/>
      </c>
      <c r="AE98" s="179"/>
      <c r="AF98" s="29"/>
      <c r="AG98" s="30"/>
      <c r="AH98" s="193" t="s">
        <v>399</v>
      </c>
      <c r="AI98" s="193"/>
      <c r="AJ98" s="193"/>
    </row>
    <row r="99" spans="1:36" customFormat="1" ht="15" customHeight="1" thickBot="1" x14ac:dyDescent="0.2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3"/>
        <v/>
      </c>
      <c r="AE99" s="179"/>
      <c r="AF99" s="29"/>
      <c r="AG99" s="30"/>
      <c r="AH99" s="193" t="s">
        <v>402</v>
      </c>
      <c r="AI99" s="193"/>
      <c r="AJ99" s="193"/>
    </row>
    <row r="100" spans="1:36" customFormat="1" ht="15" customHeight="1" thickBot="1" x14ac:dyDescent="0.2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3"/>
        <v/>
      </c>
      <c r="AE100" s="179"/>
      <c r="AF100" s="29"/>
      <c r="AG100" s="30"/>
      <c r="AH100" s="193" t="s">
        <v>405</v>
      </c>
      <c r="AI100" s="193"/>
      <c r="AJ100" s="193"/>
    </row>
    <row r="101" spans="1:36" s="5" customFormat="1" ht="15" customHeight="1" thickBot="1" x14ac:dyDescent="0.2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3"/>
        <v/>
      </c>
      <c r="AE101" s="28"/>
      <c r="AF101" s="29"/>
      <c r="AG101" s="30"/>
      <c r="AH101" s="193" t="s">
        <v>424</v>
      </c>
      <c r="AI101" s="193"/>
      <c r="AJ101" s="193"/>
    </row>
    <row r="102" spans="1:36" s="4" customFormat="1" ht="15" customHeight="1" thickBot="1" x14ac:dyDescent="0.2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63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3"/>
        <v/>
      </c>
      <c r="AE102" s="28"/>
      <c r="AF102" s="29"/>
      <c r="AG102" s="30"/>
      <c r="AH102" s="193" t="s">
        <v>420</v>
      </c>
      <c r="AI102" s="193"/>
      <c r="AJ102" s="193"/>
    </row>
    <row r="103" spans="1:36" s="4" customFormat="1" ht="15" customHeight="1" thickBot="1" x14ac:dyDescent="0.2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3"/>
        <v/>
      </c>
      <c r="AE103" s="28"/>
      <c r="AF103" s="29"/>
      <c r="AG103" s="30"/>
      <c r="AH103" s="193" t="s">
        <v>423</v>
      </c>
      <c r="AI103" s="193"/>
      <c r="AJ103" s="193"/>
    </row>
    <row r="104" spans="1:36" s="5" customFormat="1" ht="15" customHeight="1" thickBot="1" x14ac:dyDescent="0.2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3"/>
        <v/>
      </c>
      <c r="AE104" s="28"/>
      <c r="AF104" s="29"/>
      <c r="AG104" s="30"/>
      <c r="AH104" s="193" t="s">
        <v>426</v>
      </c>
      <c r="AI104" s="193"/>
      <c r="AJ104" s="193"/>
    </row>
    <row r="105" spans="1:36" s="5" customFormat="1" ht="15" customHeight="1" thickBot="1" x14ac:dyDescent="0.2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3"/>
        <v/>
      </c>
      <c r="AE105" s="28"/>
      <c r="AF105" s="29"/>
      <c r="AG105" s="30"/>
      <c r="AH105" s="193"/>
      <c r="AI105" s="193"/>
      <c r="AJ105" s="193"/>
    </row>
    <row r="106" spans="1:36" s="5" customFormat="1" ht="15" customHeight="1" thickBot="1" x14ac:dyDescent="0.2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3"/>
        <v/>
      </c>
      <c r="AE106" s="28"/>
      <c r="AF106" s="29"/>
      <c r="AG106" s="30"/>
      <c r="AH106" s="193"/>
      <c r="AI106" s="193"/>
      <c r="AJ106" s="193"/>
    </row>
    <row r="107" spans="1:36" s="5" customFormat="1" ht="15" customHeight="1" thickBot="1" x14ac:dyDescent="0.2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3"/>
        <v/>
      </c>
      <c r="AE107" s="28"/>
      <c r="AF107" s="29"/>
      <c r="AG107" s="30"/>
      <c r="AH107" s="193"/>
      <c r="AI107" s="193"/>
      <c r="AJ107" s="193"/>
    </row>
    <row r="108" spans="1:36" s="5" customFormat="1" ht="15" customHeight="1" thickBot="1" x14ac:dyDescent="0.2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3"/>
        <v/>
      </c>
      <c r="AE108" s="28"/>
      <c r="AF108" s="29"/>
      <c r="AG108" s="30"/>
      <c r="AH108" s="193"/>
      <c r="AI108" s="193"/>
      <c r="AJ108" s="193"/>
    </row>
    <row r="109" spans="1:36" s="4" customFormat="1" ht="15" customHeight="1" thickBot="1" x14ac:dyDescent="0.2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3"/>
        <v/>
      </c>
      <c r="AE109" s="28"/>
      <c r="AF109" s="29"/>
      <c r="AG109" s="30"/>
      <c r="AH109" s="193" t="s">
        <v>433</v>
      </c>
      <c r="AI109" s="193"/>
      <c r="AJ109" s="193"/>
    </row>
    <row r="110" spans="1:36" s="4" customFormat="1" ht="15" customHeight="1" thickBot="1" x14ac:dyDescent="0.2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3"/>
        <v/>
      </c>
      <c r="AE110" s="28"/>
      <c r="AF110" s="29"/>
      <c r="AG110" s="30"/>
      <c r="AH110" s="193" t="s">
        <v>436</v>
      </c>
      <c r="AI110" s="193"/>
      <c r="AJ110" s="193"/>
    </row>
    <row r="111" spans="1:36" s="4" customFormat="1" ht="15" customHeight="1" thickBot="1" x14ac:dyDescent="0.2">
      <c r="A111" s="14" t="s">
        <v>6</v>
      </c>
      <c r="B111" s="15" t="s">
        <v>64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3"/>
        <v/>
      </c>
      <c r="AE111" s="28"/>
      <c r="AF111" s="29"/>
      <c r="AG111" s="30"/>
      <c r="AH111" s="193" t="s">
        <v>505</v>
      </c>
      <c r="AI111" s="193" t="s">
        <v>504</v>
      </c>
      <c r="AJ111" s="193"/>
    </row>
    <row r="112" spans="1:36" s="4" customFormat="1" ht="15" customHeight="1" thickBot="1" x14ac:dyDescent="0.2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3"/>
        <v/>
      </c>
      <c r="AE112" s="179"/>
      <c r="AF112" s="29"/>
      <c r="AG112" s="30"/>
      <c r="AH112" s="193" t="s">
        <v>506</v>
      </c>
      <c r="AI112" s="193"/>
      <c r="AJ112" s="193"/>
    </row>
    <row r="113" spans="1:36" s="4" customFormat="1" ht="15" customHeight="1" thickBot="1" x14ac:dyDescent="0.2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2" t="s">
        <v>108</v>
      </c>
      <c r="S113" s="203">
        <v>42.5</v>
      </c>
      <c r="T113" s="204" t="s">
        <v>448</v>
      </c>
      <c r="U113" s="205" t="s">
        <v>151</v>
      </c>
      <c r="V113" s="206"/>
      <c r="W113" s="249" t="s">
        <v>108</v>
      </c>
      <c r="X113" s="250">
        <v>85</v>
      </c>
      <c r="Y113" s="251" t="s">
        <v>449</v>
      </c>
      <c r="Z113" s="252" t="s">
        <v>465</v>
      </c>
      <c r="AA113" s="243"/>
      <c r="AB113" s="26"/>
      <c r="AC113" s="27"/>
      <c r="AD113" s="36" t="str">
        <f t="shared" si="13"/>
        <v/>
      </c>
      <c r="AE113" s="28"/>
      <c r="AF113" s="29"/>
      <c r="AG113" s="30"/>
      <c r="AH113" s="193" t="s">
        <v>502</v>
      </c>
      <c r="AI113" s="193" t="s">
        <v>503</v>
      </c>
      <c r="AJ113" s="193"/>
    </row>
    <row r="114" spans="1:36" ht="15" customHeight="1" thickBot="1" x14ac:dyDescent="0.2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/>
      <c r="R114" s="202" t="s">
        <v>108</v>
      </c>
      <c r="S114" s="203">
        <v>68.33</v>
      </c>
      <c r="T114" s="204" t="s">
        <v>451</v>
      </c>
      <c r="U114" s="205" t="s">
        <v>134</v>
      </c>
      <c r="V114" s="206"/>
      <c r="W114" s="239" t="s">
        <v>108</v>
      </c>
      <c r="X114" s="240">
        <v>68.33</v>
      </c>
      <c r="Y114" s="241" t="s">
        <v>451</v>
      </c>
      <c r="Z114" s="242" t="s">
        <v>151</v>
      </c>
      <c r="AA114" s="243"/>
      <c r="AB114" s="26"/>
      <c r="AC114" s="27"/>
      <c r="AD114" s="36" t="str">
        <f t="shared" si="13"/>
        <v/>
      </c>
      <c r="AE114" s="28"/>
      <c r="AF114" s="29"/>
      <c r="AG114" s="30"/>
      <c r="AH114" s="193" t="s">
        <v>180</v>
      </c>
      <c r="AI114" s="193"/>
      <c r="AJ114" s="193"/>
    </row>
    <row r="115" spans="1:36" ht="15" customHeight="1" thickBot="1" x14ac:dyDescent="0.2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3"/>
        <v/>
      </c>
      <c r="AE115" s="28"/>
      <c r="AF115" s="29"/>
      <c r="AG115" s="30"/>
      <c r="AH115" s="193" t="s">
        <v>482</v>
      </c>
      <c r="AI115" s="193"/>
      <c r="AJ115" s="193"/>
    </row>
    <row r="116" spans="1:36" ht="15" customHeight="1" thickBot="1" x14ac:dyDescent="0.2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3"/>
        <v/>
      </c>
      <c r="AE116" s="28"/>
      <c r="AF116" s="29"/>
      <c r="AG116" s="30"/>
      <c r="AH116" s="193" t="s">
        <v>483</v>
      </c>
      <c r="AI116" s="193"/>
      <c r="AJ116" s="193"/>
    </row>
    <row r="117" spans="1:36" s="4" customFormat="1" ht="15" customHeight="1" thickBot="1" x14ac:dyDescent="0.2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108</v>
      </c>
      <c r="N117" s="38">
        <v>90</v>
      </c>
      <c r="O117" s="273" t="s">
        <v>470</v>
      </c>
      <c r="P117" s="148" t="s">
        <v>126</v>
      </c>
      <c r="Q117" s="39"/>
      <c r="R117" s="202" t="s">
        <v>108</v>
      </c>
      <c r="S117" s="274">
        <v>100</v>
      </c>
      <c r="T117" s="275" t="s">
        <v>471</v>
      </c>
      <c r="U117" s="205" t="s">
        <v>134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si="13"/>
        <v/>
      </c>
      <c r="AE117" s="28"/>
      <c r="AF117" s="29"/>
      <c r="AG117" s="30"/>
      <c r="AH117" s="193" t="s">
        <v>479</v>
      </c>
      <c r="AI117" s="193" t="s">
        <v>480</v>
      </c>
      <c r="AJ117" s="193" t="s">
        <v>481</v>
      </c>
    </row>
    <row r="118" spans="1:36" s="4" customFormat="1" ht="15" customHeight="1" thickBot="1" x14ac:dyDescent="0.2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462</v>
      </c>
      <c r="N118" s="38">
        <v>50</v>
      </c>
      <c r="O118" s="152"/>
      <c r="P118" s="148"/>
      <c r="Q118" s="39"/>
      <c r="R118" s="202" t="s">
        <v>108</v>
      </c>
      <c r="S118" s="203">
        <v>95</v>
      </c>
      <c r="T118" s="204" t="s">
        <v>474</v>
      </c>
      <c r="U118" s="205" t="s">
        <v>126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13"/>
        <v/>
      </c>
      <c r="AE118" s="28"/>
      <c r="AF118" s="29"/>
      <c r="AG118" s="30"/>
      <c r="AH118" s="193" t="s">
        <v>475</v>
      </c>
      <c r="AI118" s="193"/>
      <c r="AJ118" s="193"/>
    </row>
    <row r="119" spans="1:36" s="4" customFormat="1" ht="15" customHeight="1" thickBot="1" x14ac:dyDescent="0.2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145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13"/>
        <v/>
      </c>
      <c r="AE119" s="28"/>
      <c r="AF119" s="29"/>
      <c r="AG119" s="30"/>
      <c r="AH119" s="193" t="s">
        <v>478</v>
      </c>
      <c r="AI119" s="193"/>
      <c r="AJ119" s="193"/>
    </row>
    <row r="120" spans="1:36" s="5" customFormat="1" ht="15" customHeight="1" thickBot="1" x14ac:dyDescent="0.2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13"/>
        <v/>
      </c>
      <c r="AE120" s="28"/>
      <c r="AF120" s="29"/>
      <c r="AG120" s="30"/>
      <c r="AH120" s="193" t="s">
        <v>485</v>
      </c>
      <c r="AI120" s="193"/>
      <c r="AJ120" s="193"/>
    </row>
    <row r="121" spans="1:36" s="4" customFormat="1" ht="15" customHeight="1" thickBot="1" x14ac:dyDescent="0.2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489</v>
      </c>
      <c r="K121" s="34">
        <f t="shared" si="12"/>
        <v>170</v>
      </c>
      <c r="L121" s="35">
        <f t="shared" si="10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/>
      <c r="R121" s="202" t="s">
        <v>108</v>
      </c>
      <c r="S121" s="203">
        <v>85</v>
      </c>
      <c r="T121" s="204" t="s">
        <v>488</v>
      </c>
      <c r="U121" s="205" t="s">
        <v>126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13"/>
        <v/>
      </c>
      <c r="AE121" s="28"/>
      <c r="AF121" s="29"/>
      <c r="AG121" s="30"/>
      <c r="AH121" s="193" t="s">
        <v>490</v>
      </c>
      <c r="AI121" s="193"/>
      <c r="AJ121" s="193"/>
    </row>
    <row r="122" spans="1:36" s="4" customFormat="1" ht="15" customHeight="1" thickBot="1" x14ac:dyDescent="0.2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108</v>
      </c>
      <c r="N122" s="38">
        <v>85</v>
      </c>
      <c r="O122" s="152" t="s">
        <v>496</v>
      </c>
      <c r="P122" s="148" t="s">
        <v>330</v>
      </c>
      <c r="Q122" s="39"/>
      <c r="R122" s="202" t="s">
        <v>108</v>
      </c>
      <c r="S122" s="203">
        <v>85</v>
      </c>
      <c r="T122" s="204" t="s">
        <v>497</v>
      </c>
      <c r="U122" s="205" t="s">
        <v>126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13"/>
        <v/>
      </c>
      <c r="AE122" s="28"/>
      <c r="AF122" s="29"/>
      <c r="AG122" s="30"/>
      <c r="AH122" s="193" t="s">
        <v>493</v>
      </c>
      <c r="AI122" s="193"/>
      <c r="AJ122" s="193"/>
    </row>
    <row r="123" spans="1:36" s="4" customFormat="1" ht="15" customHeight="1" thickBot="1" x14ac:dyDescent="0.2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495</v>
      </c>
      <c r="K123" s="34">
        <f t="shared" si="12"/>
        <v>170</v>
      </c>
      <c r="L123" s="35">
        <f t="shared" si="10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/>
      <c r="R123" s="202" t="s">
        <v>108</v>
      </c>
      <c r="S123" s="203">
        <v>85</v>
      </c>
      <c r="T123" s="204" t="s">
        <v>499</v>
      </c>
      <c r="U123" s="205" t="s">
        <v>126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13"/>
        <v/>
      </c>
      <c r="AE123" s="28"/>
      <c r="AF123" s="29"/>
      <c r="AG123" s="30"/>
      <c r="AH123" s="193" t="s">
        <v>500</v>
      </c>
      <c r="AI123" s="193" t="s">
        <v>501</v>
      </c>
      <c r="AJ123" s="193"/>
    </row>
    <row r="124" spans="1:36" s="5" customFormat="1" ht="15" customHeight="1" thickBot="1" x14ac:dyDescent="0.2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108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13"/>
        <v/>
      </c>
      <c r="AE124" s="28"/>
      <c r="AF124" s="29"/>
      <c r="AG124" s="30"/>
      <c r="AH124" s="193" t="s">
        <v>510</v>
      </c>
      <c r="AI124" s="193" t="s">
        <v>511</v>
      </c>
      <c r="AJ124" s="193"/>
    </row>
    <row r="125" spans="1:36" s="5" customFormat="1" ht="15" customHeight="1" thickBot="1" x14ac:dyDescent="0.2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13"/>
        <v/>
      </c>
      <c r="AE125" s="28"/>
      <c r="AF125" s="29"/>
      <c r="AG125" s="30"/>
      <c r="AH125" s="193" t="s">
        <v>514</v>
      </c>
      <c r="AI125" s="193"/>
      <c r="AJ125" s="193"/>
    </row>
    <row r="126" spans="1:36" s="5" customFormat="1" ht="15" customHeight="1" thickBot="1" x14ac:dyDescent="0.2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2" t="s">
        <v>108</v>
      </c>
      <c r="S126" s="203">
        <v>42.5</v>
      </c>
      <c r="T126" s="204" t="s">
        <v>519</v>
      </c>
      <c r="U126" s="205" t="s">
        <v>134</v>
      </c>
      <c r="V126" s="206"/>
      <c r="W126" s="239" t="s">
        <v>108</v>
      </c>
      <c r="X126" s="240">
        <v>42.5</v>
      </c>
      <c r="Y126" s="241" t="s">
        <v>520</v>
      </c>
      <c r="Z126" s="242" t="s">
        <v>151</v>
      </c>
      <c r="AA126" s="243"/>
      <c r="AB126" s="26"/>
      <c r="AC126" s="27"/>
      <c r="AD126" s="36" t="str">
        <f t="shared" si="13"/>
        <v/>
      </c>
      <c r="AE126" s="28"/>
      <c r="AF126" s="29"/>
      <c r="AG126" s="30"/>
      <c r="AH126" s="193" t="s">
        <v>521</v>
      </c>
      <c r="AI126" s="193" t="s">
        <v>522</v>
      </c>
      <c r="AJ126" s="193" t="s">
        <v>523</v>
      </c>
    </row>
    <row r="127" spans="1:36" s="5" customFormat="1" ht="15" customHeight="1" thickBot="1" x14ac:dyDescent="0.2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145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13"/>
        <v/>
      </c>
      <c r="AE127" s="28"/>
      <c r="AF127" s="29"/>
      <c r="AG127" s="30"/>
      <c r="AH127" s="193" t="s">
        <v>526</v>
      </c>
      <c r="AI127" s="193"/>
      <c r="AJ127" s="193"/>
    </row>
    <row r="128" spans="1:36" s="5" customFormat="1" ht="15" customHeight="1" thickBot="1" x14ac:dyDescent="0.2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/>
      <c r="R128" s="202" t="s">
        <v>108</v>
      </c>
      <c r="S128" s="203">
        <v>40</v>
      </c>
      <c r="T128" s="204" t="s">
        <v>530</v>
      </c>
      <c r="U128" s="205" t="s">
        <v>134</v>
      </c>
      <c r="V128" s="206"/>
      <c r="W128" s="239" t="s">
        <v>108</v>
      </c>
      <c r="X128" s="240">
        <v>40</v>
      </c>
      <c r="Y128" s="241" t="s">
        <v>531</v>
      </c>
      <c r="Z128" s="242" t="s">
        <v>151</v>
      </c>
      <c r="AA128" s="243"/>
      <c r="AB128" s="26"/>
      <c r="AC128" s="27"/>
      <c r="AD128" s="36" t="str">
        <f t="shared" si="13"/>
        <v/>
      </c>
      <c r="AE128" s="28"/>
      <c r="AF128" s="29"/>
      <c r="AG128" s="30"/>
      <c r="AH128" s="193" t="s">
        <v>587</v>
      </c>
      <c r="AI128" s="193" t="s">
        <v>588</v>
      </c>
      <c r="AJ128" s="193"/>
    </row>
    <row r="129" spans="1:36" s="5" customFormat="1" ht="15" customHeight="1" thickBot="1" x14ac:dyDescent="0.2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154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13"/>
        <v/>
      </c>
      <c r="AE129" s="28"/>
      <c r="AF129" s="29"/>
      <c r="AG129" s="30"/>
      <c r="AH129" s="193" t="s">
        <v>534</v>
      </c>
      <c r="AI129" s="193"/>
      <c r="AJ129" s="193"/>
    </row>
    <row r="130" spans="1:36" s="5" customFormat="1" ht="15" customHeight="1" thickBot="1" x14ac:dyDescent="0.2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2" t="s">
        <v>108</v>
      </c>
      <c r="S130" s="203">
        <v>80</v>
      </c>
      <c r="T130" s="204" t="s">
        <v>540</v>
      </c>
      <c r="U130" s="205" t="s">
        <v>134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13"/>
        <v/>
      </c>
      <c r="AE130" s="28"/>
      <c r="AF130" s="29"/>
      <c r="AG130" s="30"/>
      <c r="AH130" s="193" t="s">
        <v>537</v>
      </c>
      <c r="AI130" s="193" t="s">
        <v>538</v>
      </c>
      <c r="AJ130" s="193"/>
    </row>
    <row r="131" spans="1:36" s="5" customFormat="1" ht="15" customHeight="1" thickBot="1" x14ac:dyDescent="0.2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543</v>
      </c>
      <c r="K131" s="34">
        <f t="shared" si="12"/>
        <v>170</v>
      </c>
      <c r="L131" s="35">
        <f t="shared" ref="L131:L194" si="17">IF(D131="","",I131-K131)</f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13"/>
        <v/>
      </c>
      <c r="AE131" s="28"/>
      <c r="AF131" s="29"/>
      <c r="AG131" s="30"/>
      <c r="AH131" s="193" t="s">
        <v>545</v>
      </c>
      <c r="AI131" s="193" t="s">
        <v>600</v>
      </c>
      <c r="AJ131" s="193"/>
    </row>
    <row r="132" spans="1:36" s="5" customFormat="1" ht="15" customHeight="1" thickBot="1" x14ac:dyDescent="0.2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548</v>
      </c>
      <c r="K132" s="34">
        <f t="shared" si="12"/>
        <v>145</v>
      </c>
      <c r="L132" s="35">
        <f t="shared" si="17"/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13"/>
        <v/>
      </c>
      <c r="AE132" s="28"/>
      <c r="AF132" s="29"/>
      <c r="AG132" s="30"/>
      <c r="AH132" s="193" t="s">
        <v>550</v>
      </c>
      <c r="AI132" s="193" t="s">
        <v>551</v>
      </c>
      <c r="AJ132" s="193"/>
    </row>
    <row r="133" spans="1:36" s="5" customFormat="1" ht="15" customHeight="1" thickBot="1" x14ac:dyDescent="0.2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14"/>
        <v>220</v>
      </c>
      <c r="H133" s="12" t="s">
        <v>30</v>
      </c>
      <c r="I133" s="33">
        <f t="shared" si="18"/>
        <v>220</v>
      </c>
      <c r="J133" s="11"/>
      <c r="K133" s="34">
        <f t="shared" si="12"/>
        <v>220</v>
      </c>
      <c r="L133" s="35">
        <f t="shared" si="17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13"/>
        <v/>
      </c>
      <c r="AE133" s="28"/>
      <c r="AF133" s="29"/>
      <c r="AG133" s="30"/>
      <c r="AH133" s="193" t="s">
        <v>555</v>
      </c>
      <c r="AI133" s="193"/>
      <c r="AJ133" s="193"/>
    </row>
    <row r="134" spans="1:36" s="5" customFormat="1" ht="15" customHeight="1" thickBot="1" x14ac:dyDescent="0.2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si="14"/>
        <v>220</v>
      </c>
      <c r="H134" s="12" t="s">
        <v>30</v>
      </c>
      <c r="I134" s="33">
        <f t="shared" si="18"/>
        <v>220</v>
      </c>
      <c r="J134" s="11"/>
      <c r="K134" s="34">
        <f t="shared" ref="K134:K197" si="19">SUM(N134,S134,X134)</f>
        <v>220</v>
      </c>
      <c r="L134" s="35">
        <f t="shared" si="17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2" t="s">
        <v>108</v>
      </c>
      <c r="S134" s="203">
        <v>60</v>
      </c>
      <c r="T134" s="204" t="s">
        <v>560</v>
      </c>
      <c r="U134" s="205" t="s">
        <v>134</v>
      </c>
      <c r="V134" s="206"/>
      <c r="W134" s="239" t="s">
        <v>108</v>
      </c>
      <c r="X134" s="240">
        <v>50</v>
      </c>
      <c r="Y134" s="241" t="s">
        <v>561</v>
      </c>
      <c r="Z134" s="242" t="s">
        <v>151</v>
      </c>
      <c r="AA134" s="243"/>
      <c r="AB134" s="26"/>
      <c r="AC134" s="27"/>
      <c r="AD134" s="36" t="str">
        <f t="shared" si="13"/>
        <v/>
      </c>
      <c r="AE134" s="28"/>
      <c r="AF134" s="29"/>
      <c r="AG134" s="30"/>
      <c r="AH134" s="193" t="s">
        <v>558</v>
      </c>
      <c r="AI134" s="193"/>
      <c r="AJ134" s="193"/>
    </row>
    <row r="135" spans="1:36" s="5" customFormat="1" ht="15" customHeight="1" thickBot="1" x14ac:dyDescent="0.2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14"/>
        <v>0</v>
      </c>
      <c r="H135" s="12" t="s">
        <v>30</v>
      </c>
      <c r="I135" s="33">
        <f t="shared" si="18"/>
        <v>0</v>
      </c>
      <c r="J135" s="11"/>
      <c r="K135" s="34">
        <f t="shared" si="19"/>
        <v>0</v>
      </c>
      <c r="L135" s="35">
        <f t="shared" si="17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13"/>
        <v/>
      </c>
      <c r="AE135" s="28"/>
      <c r="AF135" s="29"/>
      <c r="AG135" s="30"/>
      <c r="AH135" s="193" t="s">
        <v>564</v>
      </c>
      <c r="AI135" s="193"/>
      <c r="AJ135" s="193"/>
    </row>
    <row r="136" spans="1:36" s="4" customFormat="1" ht="15" customHeight="1" thickBot="1" x14ac:dyDescent="0.2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14"/>
        <v>175</v>
      </c>
      <c r="H136" s="12" t="s">
        <v>46</v>
      </c>
      <c r="I136" s="33">
        <f t="shared" si="18"/>
        <v>160</v>
      </c>
      <c r="J136" s="11"/>
      <c r="K136" s="34">
        <f t="shared" si="19"/>
        <v>160</v>
      </c>
      <c r="L136" s="35">
        <f t="shared" si="17"/>
        <v>0</v>
      </c>
      <c r="M136" s="37" t="s">
        <v>154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13"/>
        <v/>
      </c>
      <c r="AE136" s="28"/>
      <c r="AF136" s="29"/>
      <c r="AG136" s="30"/>
      <c r="AH136" s="193" t="s">
        <v>534</v>
      </c>
      <c r="AI136" s="193"/>
      <c r="AJ136" s="193"/>
    </row>
    <row r="137" spans="1:36" s="4" customFormat="1" ht="15" customHeight="1" thickBot="1" x14ac:dyDescent="0.2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14"/>
        <v>175</v>
      </c>
      <c r="H137" s="12" t="s">
        <v>30</v>
      </c>
      <c r="I137" s="33">
        <f t="shared" si="18"/>
        <v>175</v>
      </c>
      <c r="J137" s="11"/>
      <c r="K137" s="34">
        <f t="shared" si="19"/>
        <v>175</v>
      </c>
      <c r="L137" s="35">
        <f t="shared" si="17"/>
        <v>0</v>
      </c>
      <c r="M137" s="37" t="s">
        <v>154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13"/>
        <v/>
      </c>
      <c r="AE137" s="28"/>
      <c r="AF137" s="29"/>
      <c r="AG137" s="30"/>
      <c r="AH137" s="193"/>
      <c r="AI137" s="193"/>
      <c r="AJ137" s="193"/>
    </row>
    <row r="138" spans="1:36" s="4" customFormat="1" ht="15" customHeight="1" thickBot="1" x14ac:dyDescent="0.2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14"/>
        <v>220</v>
      </c>
      <c r="H138" s="12" t="s">
        <v>30</v>
      </c>
      <c r="I138" s="33">
        <f t="shared" si="18"/>
        <v>220</v>
      </c>
      <c r="J138" s="11"/>
      <c r="K138" s="34">
        <f t="shared" si="19"/>
        <v>220</v>
      </c>
      <c r="L138" s="35">
        <f t="shared" si="17"/>
        <v>0</v>
      </c>
      <c r="M138" s="37" t="s">
        <v>154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13"/>
        <v/>
      </c>
      <c r="AE138" s="28"/>
      <c r="AF138" s="29"/>
      <c r="AG138" s="30"/>
      <c r="AH138" s="193" t="s">
        <v>572</v>
      </c>
      <c r="AI138" s="193"/>
      <c r="AJ138" s="193"/>
    </row>
    <row r="139" spans="1:36" s="4" customFormat="1" ht="15" customHeight="1" thickBot="1" x14ac:dyDescent="0.2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14"/>
        <v>160</v>
      </c>
      <c r="H139" s="12" t="s">
        <v>30</v>
      </c>
      <c r="I139" s="33">
        <f t="shared" si="18"/>
        <v>160</v>
      </c>
      <c r="J139" s="11"/>
      <c r="K139" s="34">
        <f t="shared" si="19"/>
        <v>160</v>
      </c>
      <c r="L139" s="35">
        <f t="shared" si="17"/>
        <v>0</v>
      </c>
      <c r="M139" s="37" t="s">
        <v>154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13"/>
        <v/>
      </c>
      <c r="AE139" s="28"/>
      <c r="AF139" s="29"/>
      <c r="AG139" s="30"/>
      <c r="AH139" s="193" t="s">
        <v>577</v>
      </c>
      <c r="AI139" s="193" t="s">
        <v>578</v>
      </c>
      <c r="AJ139" s="193"/>
    </row>
    <row r="140" spans="1:36" s="4" customFormat="1" ht="15" customHeight="1" thickBot="1" x14ac:dyDescent="0.2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14"/>
        <v>190</v>
      </c>
      <c r="H140" s="12" t="s">
        <v>30</v>
      </c>
      <c r="I140" s="33">
        <f t="shared" si="18"/>
        <v>190</v>
      </c>
      <c r="J140" s="11"/>
      <c r="K140" s="34">
        <f t="shared" si="19"/>
        <v>190</v>
      </c>
      <c r="L140" s="35">
        <f t="shared" si="17"/>
        <v>0</v>
      </c>
      <c r="M140" s="37" t="s">
        <v>154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13"/>
        <v/>
      </c>
      <c r="AE140" s="28"/>
      <c r="AF140" s="29"/>
      <c r="AG140" s="30"/>
      <c r="AH140" s="193" t="s">
        <v>581</v>
      </c>
      <c r="AI140" s="193" t="s">
        <v>582</v>
      </c>
      <c r="AJ140" s="193" t="s">
        <v>583</v>
      </c>
    </row>
    <row r="141" spans="1:36" s="4" customFormat="1" ht="15" customHeight="1" thickBot="1" x14ac:dyDescent="0.2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14"/>
        <v>220</v>
      </c>
      <c r="H141" s="12" t="s">
        <v>30</v>
      </c>
      <c r="I141" s="33">
        <f t="shared" si="18"/>
        <v>220</v>
      </c>
      <c r="J141" s="11"/>
      <c r="K141" s="34">
        <f t="shared" si="19"/>
        <v>220</v>
      </c>
      <c r="L141" s="35">
        <f t="shared" si="17"/>
        <v>0</v>
      </c>
      <c r="M141" s="37" t="s">
        <v>154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13"/>
        <v/>
      </c>
      <c r="AE141" s="28"/>
      <c r="AF141" s="29"/>
      <c r="AG141" s="30"/>
      <c r="AH141" s="193" t="s">
        <v>586</v>
      </c>
      <c r="AI141" s="193"/>
      <c r="AJ141" s="193"/>
    </row>
    <row r="142" spans="1:36" s="4" customFormat="1" ht="15" customHeight="1" thickBot="1" x14ac:dyDescent="0.2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14"/>
        <v>220</v>
      </c>
      <c r="H142" s="12" t="s">
        <v>30</v>
      </c>
      <c r="I142" s="33">
        <f t="shared" si="18"/>
        <v>220</v>
      </c>
      <c r="J142" s="11"/>
      <c r="K142" s="34">
        <f t="shared" si="19"/>
        <v>220</v>
      </c>
      <c r="L142" s="35">
        <f t="shared" si="17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13"/>
        <v/>
      </c>
      <c r="AE142" s="28"/>
      <c r="AF142" s="29"/>
      <c r="AG142" s="30"/>
      <c r="AH142" s="193" t="s">
        <v>608</v>
      </c>
      <c r="AI142" s="193"/>
      <c r="AJ142" s="193"/>
    </row>
    <row r="143" spans="1:36" s="5" customFormat="1" ht="15" customHeight="1" thickBot="1" x14ac:dyDescent="0.2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14"/>
        <v>170</v>
      </c>
      <c r="H143" s="12" t="s">
        <v>30</v>
      </c>
      <c r="I143" s="33">
        <f t="shared" si="18"/>
        <v>170</v>
      </c>
      <c r="J143" s="11" t="s">
        <v>591</v>
      </c>
      <c r="K143" s="34">
        <f t="shared" si="19"/>
        <v>91</v>
      </c>
      <c r="L143" s="35">
        <f t="shared" si="17"/>
        <v>79</v>
      </c>
      <c r="M143" s="37" t="s">
        <v>108</v>
      </c>
      <c r="N143" s="38">
        <v>46</v>
      </c>
      <c r="O143" s="152" t="s">
        <v>592</v>
      </c>
      <c r="P143" s="148" t="s">
        <v>126</v>
      </c>
      <c r="Q143" s="39"/>
      <c r="R143" s="202" t="s">
        <v>108</v>
      </c>
      <c r="S143" s="203">
        <v>45</v>
      </c>
      <c r="T143" s="204" t="s">
        <v>593</v>
      </c>
      <c r="U143" s="205" t="s">
        <v>134</v>
      </c>
      <c r="V143" s="206"/>
      <c r="W143" s="239" t="s">
        <v>108</v>
      </c>
      <c r="X143" s="240" t="s">
        <v>594</v>
      </c>
      <c r="Y143" s="241" t="s">
        <v>595</v>
      </c>
      <c r="Z143" s="242" t="s">
        <v>596</v>
      </c>
      <c r="AA143" s="243"/>
      <c r="AB143" s="26"/>
      <c r="AC143" s="27"/>
      <c r="AD143" s="36" t="str">
        <f t="shared" si="13"/>
        <v/>
      </c>
      <c r="AE143" s="28"/>
      <c r="AF143" s="29"/>
      <c r="AG143" s="30"/>
      <c r="AH143" s="276" t="s">
        <v>605</v>
      </c>
      <c r="AI143" s="276" t="s">
        <v>606</v>
      </c>
      <c r="AJ143" s="193"/>
    </row>
    <row r="144" spans="1:36" s="5" customFormat="1" ht="15" customHeight="1" thickBot="1" x14ac:dyDescent="0.2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14"/>
        <v>220</v>
      </c>
      <c r="H144" s="12" t="s">
        <v>30</v>
      </c>
      <c r="I144" s="33">
        <f t="shared" si="18"/>
        <v>220</v>
      </c>
      <c r="J144" s="11"/>
      <c r="K144" s="34">
        <f t="shared" si="19"/>
        <v>220</v>
      </c>
      <c r="L144" s="35">
        <f t="shared" si="17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13"/>
        <v/>
      </c>
      <c r="AE144" s="28"/>
      <c r="AF144" s="29"/>
      <c r="AG144" s="30"/>
      <c r="AH144" s="193" t="s">
        <v>604</v>
      </c>
      <c r="AI144" s="193"/>
      <c r="AJ144" s="193"/>
    </row>
    <row r="145" spans="1:36" s="5" customFormat="1" ht="15" customHeight="1" thickBot="1" x14ac:dyDescent="0.2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14"/>
        <v>220</v>
      </c>
      <c r="H145" s="12" t="s">
        <v>30</v>
      </c>
      <c r="I145" s="33">
        <f t="shared" si="18"/>
        <v>220</v>
      </c>
      <c r="J145" s="11"/>
      <c r="K145" s="34">
        <f t="shared" si="19"/>
        <v>220</v>
      </c>
      <c r="L145" s="35">
        <f t="shared" si="17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2" t="s">
        <v>108</v>
      </c>
      <c r="S145" s="203">
        <v>110</v>
      </c>
      <c r="T145" s="204" t="s">
        <v>166</v>
      </c>
      <c r="U145" s="205" t="s">
        <v>134</v>
      </c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13"/>
        <v/>
      </c>
      <c r="AE145" s="28"/>
      <c r="AF145" s="29"/>
      <c r="AG145" s="30"/>
      <c r="AH145" s="193"/>
      <c r="AI145" s="193"/>
      <c r="AJ145" s="193"/>
    </row>
    <row r="146" spans="1:36" s="4" customFormat="1" ht="15" customHeight="1" thickBot="1" x14ac:dyDescent="0.2">
      <c r="A146" s="14" t="s">
        <v>6</v>
      </c>
      <c r="B146" s="15" t="s">
        <v>64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14"/>
        <v>220</v>
      </c>
      <c r="H146" s="12" t="s">
        <v>30</v>
      </c>
      <c r="I146" s="33">
        <f t="shared" si="18"/>
        <v>220</v>
      </c>
      <c r="J146" s="11"/>
      <c r="K146" s="34">
        <f t="shared" si="19"/>
        <v>220</v>
      </c>
      <c r="L146" s="35">
        <f t="shared" si="17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13"/>
        <v/>
      </c>
      <c r="AE146" s="28"/>
      <c r="AF146" s="29"/>
      <c r="AG146" s="30"/>
      <c r="AH146" s="193"/>
      <c r="AI146" s="193"/>
      <c r="AJ146" s="193"/>
    </row>
    <row r="147" spans="1:36" s="4" customFormat="1" ht="15" customHeight="1" thickBot="1" x14ac:dyDescent="0.2">
      <c r="A147" s="14" t="s">
        <v>6</v>
      </c>
      <c r="B147" s="15" t="s">
        <v>64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14"/>
        <v>170</v>
      </c>
      <c r="H147" s="12" t="s">
        <v>30</v>
      </c>
      <c r="I147" s="33">
        <f t="shared" si="18"/>
        <v>170</v>
      </c>
      <c r="J147" s="11"/>
      <c r="K147" s="34">
        <f t="shared" si="19"/>
        <v>315</v>
      </c>
      <c r="L147" s="35">
        <f t="shared" si="17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13"/>
        <v/>
      </c>
      <c r="AE147" s="28"/>
      <c r="AF147" s="29"/>
      <c r="AG147" s="30"/>
      <c r="AH147" s="193"/>
      <c r="AI147" s="193"/>
      <c r="AJ147" s="193"/>
    </row>
    <row r="148" spans="1:36" s="4" customFormat="1" ht="15" customHeight="1" thickBot="1" x14ac:dyDescent="0.2">
      <c r="A148" s="14" t="s">
        <v>6</v>
      </c>
      <c r="B148" s="15" t="s">
        <v>64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14"/>
        <v>160</v>
      </c>
      <c r="H148" s="12" t="s">
        <v>46</v>
      </c>
      <c r="I148" s="33">
        <f t="shared" si="18"/>
        <v>145</v>
      </c>
      <c r="J148" s="11"/>
      <c r="K148" s="34">
        <f t="shared" si="19"/>
        <v>0</v>
      </c>
      <c r="L148" s="35">
        <f t="shared" si="17"/>
        <v>145</v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13"/>
        <v/>
      </c>
      <c r="AE148" s="28"/>
      <c r="AF148" s="29"/>
      <c r="AG148" s="30"/>
      <c r="AH148" s="193"/>
      <c r="AI148" s="193"/>
      <c r="AJ148" s="193"/>
    </row>
    <row r="149" spans="1:36" s="4" customFormat="1" ht="15" customHeight="1" thickBot="1" x14ac:dyDescent="0.2">
      <c r="A149" s="14" t="s">
        <v>8</v>
      </c>
      <c r="B149" s="15" t="s">
        <v>64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14"/>
        <v>170</v>
      </c>
      <c r="H149" s="12" t="s">
        <v>30</v>
      </c>
      <c r="I149" s="33">
        <f t="shared" si="18"/>
        <v>170</v>
      </c>
      <c r="J149" s="11"/>
      <c r="K149" s="34">
        <f t="shared" si="19"/>
        <v>70</v>
      </c>
      <c r="L149" s="35">
        <f t="shared" si="17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customHeight="1" thickBot="1" x14ac:dyDescent="0.2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14"/>
        <v>160</v>
      </c>
      <c r="H150" s="12" t="s">
        <v>46</v>
      </c>
      <c r="I150" s="33">
        <f t="shared" si="18"/>
        <v>145</v>
      </c>
      <c r="J150" s="11"/>
      <c r="K150" s="34">
        <f t="shared" si="19"/>
        <v>50</v>
      </c>
      <c r="L150" s="35">
        <f t="shared" si="17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0"/>
        <v/>
      </c>
      <c r="AE150" s="28"/>
      <c r="AF150" s="29"/>
      <c r="AG150" s="30"/>
      <c r="AH150" s="193"/>
      <c r="AI150" s="193"/>
      <c r="AJ150" s="193"/>
    </row>
    <row r="151" spans="1:36" s="4" customFormat="1" ht="15" customHeight="1" thickBot="1" x14ac:dyDescent="0.2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14"/>
        <v>220</v>
      </c>
      <c r="H151" s="12" t="s">
        <v>30</v>
      </c>
      <c r="I151" s="33">
        <f t="shared" si="18"/>
        <v>220</v>
      </c>
      <c r="J151" s="11"/>
      <c r="K151" s="34">
        <f t="shared" si="19"/>
        <v>0</v>
      </c>
      <c r="L151" s="35">
        <f t="shared" si="17"/>
        <v>220</v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0"/>
        <v/>
      </c>
      <c r="AE151" s="28"/>
      <c r="AF151" s="29"/>
      <c r="AG151" s="30"/>
      <c r="AH151" s="193"/>
      <c r="AI151" s="193"/>
      <c r="AJ151" s="193"/>
    </row>
    <row r="152" spans="1:36" s="4" customFormat="1" ht="15" customHeight="1" thickBot="1" x14ac:dyDescent="0.2">
      <c r="A152" s="14" t="s">
        <v>6</v>
      </c>
      <c r="B152" s="15" t="s">
        <v>64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14"/>
        <v>220</v>
      </c>
      <c r="H152" s="12" t="s">
        <v>30</v>
      </c>
      <c r="I152" s="33">
        <f t="shared" si="18"/>
        <v>220</v>
      </c>
      <c r="J152" s="11"/>
      <c r="K152" s="34">
        <f t="shared" si="19"/>
        <v>220</v>
      </c>
      <c r="L152" s="35">
        <f t="shared" si="17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2" t="s">
        <v>108</v>
      </c>
      <c r="S152" s="203">
        <v>55</v>
      </c>
      <c r="T152" s="204" t="s">
        <v>626</v>
      </c>
      <c r="U152" s="205" t="s">
        <v>134</v>
      </c>
      <c r="V152" s="206"/>
      <c r="W152" s="239" t="s">
        <v>108</v>
      </c>
      <c r="X152" s="240">
        <v>55</v>
      </c>
      <c r="Y152" s="241" t="s">
        <v>627</v>
      </c>
      <c r="Z152" s="242" t="s">
        <v>151</v>
      </c>
      <c r="AA152" s="243"/>
      <c r="AB152" s="26"/>
      <c r="AC152" s="27"/>
      <c r="AD152" s="36" t="str">
        <f t="shared" si="20"/>
        <v/>
      </c>
      <c r="AE152" s="28"/>
      <c r="AF152" s="29"/>
      <c r="AG152" s="30"/>
      <c r="AH152" s="193"/>
      <c r="AI152" s="193"/>
      <c r="AJ152" s="193"/>
    </row>
    <row r="153" spans="1:36" s="4" customFormat="1" ht="15" customHeight="1" thickBot="1" x14ac:dyDescent="0.2">
      <c r="A153" s="14" t="s">
        <v>6</v>
      </c>
      <c r="B153" s="15" t="s">
        <v>64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14"/>
        <v>170</v>
      </c>
      <c r="H153" s="12" t="s">
        <v>30</v>
      </c>
      <c r="I153" s="33">
        <f t="shared" si="18"/>
        <v>170</v>
      </c>
      <c r="J153" s="11"/>
      <c r="K153" s="34">
        <f t="shared" si="19"/>
        <v>170</v>
      </c>
      <c r="L153" s="35">
        <f t="shared" si="17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2" t="s">
        <v>462</v>
      </c>
      <c r="S153" s="203">
        <v>50</v>
      </c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0"/>
        <v/>
      </c>
      <c r="AE153" s="28"/>
      <c r="AF153" s="29"/>
      <c r="AG153" s="30"/>
      <c r="AH153" s="193"/>
      <c r="AI153" s="193"/>
      <c r="AJ153" s="193"/>
    </row>
    <row r="154" spans="1:36" s="4" customFormat="1" ht="15" customHeight="1" thickBot="1" x14ac:dyDescent="0.2">
      <c r="A154" s="14" t="s">
        <v>6</v>
      </c>
      <c r="B154" s="15" t="s">
        <v>64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14"/>
        <v>170</v>
      </c>
      <c r="H154" s="12" t="s">
        <v>30</v>
      </c>
      <c r="I154" s="33">
        <f t="shared" si="18"/>
        <v>170</v>
      </c>
      <c r="J154" s="11"/>
      <c r="K154" s="34">
        <f t="shared" si="19"/>
        <v>170</v>
      </c>
      <c r="L154" s="35">
        <f t="shared" si="17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2" t="s">
        <v>108</v>
      </c>
      <c r="S154" s="203">
        <v>85</v>
      </c>
      <c r="T154" s="204" t="s">
        <v>634</v>
      </c>
      <c r="U154" s="205" t="s">
        <v>134</v>
      </c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0"/>
        <v/>
      </c>
      <c r="AE154" s="28"/>
      <c r="AF154" s="29"/>
      <c r="AG154" s="30"/>
      <c r="AH154" s="193"/>
      <c r="AI154" s="193"/>
      <c r="AJ154" s="193"/>
    </row>
    <row r="155" spans="1:36" s="4" customFormat="1" ht="15" customHeight="1" thickBot="1" x14ac:dyDescent="0.2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14"/>
        <v>170</v>
      </c>
      <c r="H155" s="12" t="s">
        <v>30</v>
      </c>
      <c r="I155" s="33">
        <f t="shared" si="18"/>
        <v>170</v>
      </c>
      <c r="J155" s="11"/>
      <c r="K155" s="34">
        <f t="shared" si="19"/>
        <v>170</v>
      </c>
      <c r="L155" s="35">
        <f t="shared" si="17"/>
        <v>0</v>
      </c>
      <c r="M155" s="37" t="s">
        <v>154</v>
      </c>
      <c r="N155" s="38">
        <v>170</v>
      </c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0"/>
        <v/>
      </c>
      <c r="AE155" s="28"/>
      <c r="AF155" s="29"/>
      <c r="AG155" s="30"/>
      <c r="AH155" s="193"/>
      <c r="AI155" s="193"/>
      <c r="AJ155" s="193"/>
    </row>
    <row r="156" spans="1:36" s="4" customFormat="1" ht="15" customHeight="1" thickBot="1" x14ac:dyDescent="0.2">
      <c r="A156" s="14" t="s">
        <v>8</v>
      </c>
      <c r="B156" s="15" t="s">
        <v>7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14"/>
        <v>190</v>
      </c>
      <c r="H156" s="12" t="s">
        <v>30</v>
      </c>
      <c r="I156" s="33">
        <f t="shared" si="18"/>
        <v>190</v>
      </c>
      <c r="J156" s="11"/>
      <c r="K156" s="34">
        <f t="shared" si="19"/>
        <v>190</v>
      </c>
      <c r="L156" s="35">
        <f t="shared" si="17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2" t="s">
        <v>108</v>
      </c>
      <c r="S156" s="203">
        <v>64</v>
      </c>
      <c r="T156" s="204" t="s">
        <v>640</v>
      </c>
      <c r="U156" s="205" t="s">
        <v>151</v>
      </c>
      <c r="V156" s="206"/>
      <c r="W156" s="239" t="s">
        <v>108</v>
      </c>
      <c r="X156" s="240">
        <v>62</v>
      </c>
      <c r="Y156" s="241" t="s">
        <v>641</v>
      </c>
      <c r="Z156" s="242" t="s">
        <v>152</v>
      </c>
      <c r="AA156" s="243"/>
      <c r="AB156" s="26"/>
      <c r="AC156" s="27"/>
      <c r="AD156" s="36" t="str">
        <f t="shared" si="20"/>
        <v/>
      </c>
      <c r="AE156" s="28"/>
      <c r="AF156" s="29"/>
      <c r="AG156" s="30"/>
      <c r="AH156" s="193"/>
      <c r="AI156" s="193"/>
      <c r="AJ156" s="193"/>
    </row>
    <row r="157" spans="1:36" s="4" customFormat="1" ht="15" customHeight="1" thickBot="1" x14ac:dyDescent="0.2">
      <c r="A157" s="14" t="s">
        <v>6</v>
      </c>
      <c r="B157" s="15" t="s">
        <v>64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14"/>
        <v>220</v>
      </c>
      <c r="H157" s="12" t="s">
        <v>30</v>
      </c>
      <c r="I157" s="33">
        <f t="shared" si="18"/>
        <v>220</v>
      </c>
      <c r="J157" s="11"/>
      <c r="K157" s="34">
        <f t="shared" si="19"/>
        <v>220</v>
      </c>
      <c r="L157" s="35">
        <f t="shared" si="17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0"/>
        <v/>
      </c>
      <c r="AE157" s="28"/>
      <c r="AF157" s="29"/>
      <c r="AG157" s="30"/>
      <c r="AH157" s="193"/>
      <c r="AI157" s="193"/>
      <c r="AJ157" s="193"/>
    </row>
    <row r="158" spans="1:36" s="4" customFormat="1" ht="15" customHeight="1" thickBot="1" x14ac:dyDescent="0.2">
      <c r="A158" s="14" t="s">
        <v>6</v>
      </c>
      <c r="B158" s="15" t="s">
        <v>63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14"/>
        <v>190</v>
      </c>
      <c r="H158" s="12" t="s">
        <v>30</v>
      </c>
      <c r="I158" s="33">
        <f t="shared" si="18"/>
        <v>190</v>
      </c>
      <c r="J158" s="11"/>
      <c r="K158" s="34">
        <f t="shared" si="19"/>
        <v>190</v>
      </c>
      <c r="L158" s="35">
        <f t="shared" si="17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2" t="s">
        <v>108</v>
      </c>
      <c r="S158" s="203">
        <v>65</v>
      </c>
      <c r="T158" s="204" t="s">
        <v>648</v>
      </c>
      <c r="U158" s="205" t="s">
        <v>134</v>
      </c>
      <c r="V158" s="206"/>
      <c r="W158" s="239" t="s">
        <v>108</v>
      </c>
      <c r="X158" s="240">
        <v>55</v>
      </c>
      <c r="Y158" s="241" t="s">
        <v>649</v>
      </c>
      <c r="Z158" s="242" t="s">
        <v>151</v>
      </c>
      <c r="AA158" s="243"/>
      <c r="AB158" s="26"/>
      <c r="AC158" s="27"/>
      <c r="AD158" s="36" t="str">
        <f t="shared" si="20"/>
        <v/>
      </c>
      <c r="AE158" s="28"/>
      <c r="AF158" s="29"/>
      <c r="AG158" s="30"/>
      <c r="AH158" s="193"/>
      <c r="AI158" s="193"/>
      <c r="AJ158" s="193"/>
    </row>
    <row r="159" spans="1:36" s="4" customFormat="1" ht="15" customHeight="1" thickBot="1" x14ac:dyDescent="0.2">
      <c r="A159" s="14" t="s">
        <v>8</v>
      </c>
      <c r="B159" s="15" t="s">
        <v>7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14"/>
        <v>160</v>
      </c>
      <c r="H159" s="12" t="s">
        <v>30</v>
      </c>
      <c r="I159" s="33">
        <f t="shared" si="18"/>
        <v>160</v>
      </c>
      <c r="J159" s="11"/>
      <c r="K159" s="34">
        <f t="shared" si="19"/>
        <v>160</v>
      </c>
      <c r="L159" s="35">
        <f t="shared" si="17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2" t="s">
        <v>108</v>
      </c>
      <c r="S159" s="203">
        <v>55</v>
      </c>
      <c r="T159" s="204" t="s">
        <v>653</v>
      </c>
      <c r="U159" s="205" t="s">
        <v>134</v>
      </c>
      <c r="V159" s="206"/>
      <c r="W159" s="239" t="s">
        <v>108</v>
      </c>
      <c r="X159" s="240">
        <v>50</v>
      </c>
      <c r="Y159" s="241" t="s">
        <v>654</v>
      </c>
      <c r="Z159" s="242" t="s">
        <v>151</v>
      </c>
      <c r="AA159" s="243"/>
      <c r="AB159" s="26"/>
      <c r="AC159" s="27"/>
      <c r="AD159" s="36" t="str">
        <f t="shared" si="20"/>
        <v/>
      </c>
      <c r="AE159" s="28"/>
      <c r="AF159" s="29"/>
      <c r="AG159" s="30"/>
      <c r="AH159" s="193"/>
      <c r="AI159" s="193"/>
      <c r="AJ159" s="193"/>
    </row>
    <row r="160" spans="1:36" s="4" customFormat="1" ht="15" customHeight="1" thickBot="1" x14ac:dyDescent="0.2">
      <c r="A160" s="14" t="s">
        <v>8</v>
      </c>
      <c r="B160" s="15" t="s">
        <v>7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14"/>
        <v>170</v>
      </c>
      <c r="H160" s="12" t="s">
        <v>46</v>
      </c>
      <c r="I160" s="33">
        <f t="shared" si="18"/>
        <v>155</v>
      </c>
      <c r="J160" s="11"/>
      <c r="K160" s="34">
        <f t="shared" si="19"/>
        <v>155</v>
      </c>
      <c r="L160" s="35">
        <f t="shared" si="17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2" t="s">
        <v>108</v>
      </c>
      <c r="S160" s="203">
        <v>50</v>
      </c>
      <c r="T160" s="204" t="s">
        <v>657</v>
      </c>
      <c r="U160" s="205" t="s">
        <v>134</v>
      </c>
      <c r="V160" s="206"/>
      <c r="W160" s="239" t="s">
        <v>462</v>
      </c>
      <c r="X160" s="240">
        <v>50</v>
      </c>
      <c r="Y160" s="241"/>
      <c r="Z160" s="242"/>
      <c r="AA160" s="243"/>
      <c r="AB160" s="26"/>
      <c r="AC160" s="27"/>
      <c r="AD160" s="36" t="str">
        <f t="shared" si="20"/>
        <v/>
      </c>
      <c r="AE160" s="28"/>
      <c r="AF160" s="29"/>
      <c r="AG160" s="30"/>
      <c r="AH160" s="193"/>
      <c r="AI160" s="193"/>
      <c r="AJ160" s="193"/>
    </row>
    <row r="161" spans="1:36" s="4" customFormat="1" ht="15" customHeight="1" thickBot="1" x14ac:dyDescent="0.2">
      <c r="A161" s="14" t="s">
        <v>8</v>
      </c>
      <c r="B161" s="15" t="s">
        <v>7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14"/>
        <v>220</v>
      </c>
      <c r="H161" s="12" t="s">
        <v>46</v>
      </c>
      <c r="I161" s="33">
        <f t="shared" si="18"/>
        <v>205</v>
      </c>
      <c r="J161" s="11"/>
      <c r="K161" s="34">
        <f t="shared" si="19"/>
        <v>205</v>
      </c>
      <c r="L161" s="35">
        <f t="shared" si="17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2" t="s">
        <v>108</v>
      </c>
      <c r="S161" s="203">
        <v>105</v>
      </c>
      <c r="T161" s="204" t="s">
        <v>661</v>
      </c>
      <c r="U161" s="205" t="s">
        <v>134</v>
      </c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0"/>
        <v/>
      </c>
      <c r="AE161" s="28"/>
      <c r="AF161" s="29"/>
      <c r="AG161" s="30"/>
      <c r="AH161" s="193"/>
      <c r="AI161" s="193"/>
      <c r="AJ161" s="193"/>
    </row>
    <row r="162" spans="1:36" s="4" customFormat="1" ht="15" customHeight="1" thickBot="1" x14ac:dyDescent="0.2">
      <c r="A162" s="14" t="s">
        <v>6</v>
      </c>
      <c r="B162" s="15" t="s">
        <v>7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14"/>
        <v>190</v>
      </c>
      <c r="H162" s="12" t="s">
        <v>30</v>
      </c>
      <c r="I162" s="33">
        <f t="shared" si="18"/>
        <v>190</v>
      </c>
      <c r="J162" s="11"/>
      <c r="K162" s="34">
        <f t="shared" si="19"/>
        <v>190</v>
      </c>
      <c r="L162" s="35">
        <f t="shared" si="17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0"/>
        <v/>
      </c>
      <c r="AE162" s="28"/>
      <c r="AF162" s="29"/>
      <c r="AG162" s="30"/>
      <c r="AH162" s="193"/>
      <c r="AI162" s="193"/>
      <c r="AJ162" s="193"/>
    </row>
    <row r="163" spans="1:36" s="4" customFormat="1" ht="15" customHeight="1" thickBot="1" x14ac:dyDescent="0.2">
      <c r="A163" s="14" t="s">
        <v>8</v>
      </c>
      <c r="B163" s="15" t="s">
        <v>7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14"/>
        <v>190</v>
      </c>
      <c r="H163" s="12" t="s">
        <v>30</v>
      </c>
      <c r="I163" s="33">
        <f t="shared" si="18"/>
        <v>190</v>
      </c>
      <c r="J163" s="11"/>
      <c r="K163" s="34">
        <f t="shared" si="19"/>
        <v>0</v>
      </c>
      <c r="L163" s="35">
        <f t="shared" si="17"/>
        <v>190</v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0"/>
        <v/>
      </c>
      <c r="AE163" s="28"/>
      <c r="AF163" s="29"/>
      <c r="AG163" s="30"/>
      <c r="AH163" s="193"/>
      <c r="AI163" s="193"/>
      <c r="AJ163" s="193"/>
    </row>
    <row r="164" spans="1:36" s="4" customFormat="1" ht="15" customHeight="1" thickBot="1" x14ac:dyDescent="0.2">
      <c r="A164" s="14" t="s">
        <v>6</v>
      </c>
      <c r="B164" s="15" t="s">
        <v>64</v>
      </c>
      <c r="C164" s="16" t="s">
        <v>47</v>
      </c>
      <c r="D164" s="17" t="s">
        <v>667</v>
      </c>
      <c r="E164" s="18" t="s">
        <v>668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108</v>
      </c>
      <c r="N164" s="38">
        <v>110</v>
      </c>
      <c r="O164" s="152" t="s">
        <v>669</v>
      </c>
      <c r="P164" s="148" t="s">
        <v>134</v>
      </c>
      <c r="Q164" s="39"/>
      <c r="R164" s="202" t="s">
        <v>108</v>
      </c>
      <c r="S164" s="203">
        <v>110</v>
      </c>
      <c r="T164" s="204" t="s">
        <v>670</v>
      </c>
      <c r="U164" s="205" t="s">
        <v>151</v>
      </c>
      <c r="V164" s="206"/>
      <c r="W164" s="239"/>
      <c r="X164" s="240"/>
      <c r="Y164" s="241"/>
      <c r="Z164" s="242"/>
      <c r="AA164" s="243"/>
      <c r="AB164" s="26"/>
      <c r="AC164" s="27"/>
      <c r="AD164" s="36" t="s">
        <v>671</v>
      </c>
      <c r="AE164" s="28"/>
      <c r="AF164" s="29"/>
      <c r="AG164" s="30"/>
      <c r="AH164" s="193"/>
      <c r="AI164" s="193"/>
      <c r="AJ164" s="193"/>
    </row>
    <row r="165" spans="1:36" s="4" customFormat="1" ht="15" customHeight="1" thickBot="1" x14ac:dyDescent="0.2">
      <c r="A165" s="14" t="s">
        <v>8</v>
      </c>
      <c r="B165" s="15" t="s">
        <v>64</v>
      </c>
      <c r="C165" s="16" t="s">
        <v>47</v>
      </c>
      <c r="D165" s="17" t="s">
        <v>672</v>
      </c>
      <c r="E165" s="18" t="s">
        <v>673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187</v>
      </c>
      <c r="N165" s="38">
        <v>60</v>
      </c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">
        <v>671</v>
      </c>
      <c r="AE165" s="28"/>
      <c r="AF165" s="29"/>
      <c r="AG165" s="30"/>
      <c r="AH165" s="193"/>
      <c r="AI165" s="193"/>
      <c r="AJ165" s="193"/>
    </row>
    <row r="166" spans="1:36" s="4" customFormat="1" ht="15" customHeight="1" thickBot="1" x14ac:dyDescent="0.2">
      <c r="A166" s="14" t="s">
        <v>8</v>
      </c>
      <c r="B166" s="15" t="s">
        <v>7</v>
      </c>
      <c r="C166" s="16" t="s">
        <v>47</v>
      </c>
      <c r="D166" s="17" t="s">
        <v>236</v>
      </c>
      <c r="E166" s="18" t="s">
        <v>674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108</v>
      </c>
      <c r="N166" s="38">
        <v>110</v>
      </c>
      <c r="O166" s="152" t="s">
        <v>675</v>
      </c>
      <c r="P166" s="148" t="s">
        <v>126</v>
      </c>
      <c r="Q166" s="39"/>
      <c r="R166" s="202" t="s">
        <v>108</v>
      </c>
      <c r="S166" s="203">
        <v>110</v>
      </c>
      <c r="T166" s="204" t="s">
        <v>676</v>
      </c>
      <c r="U166" s="205" t="s">
        <v>134</v>
      </c>
      <c r="V166" s="206"/>
      <c r="W166" s="239"/>
      <c r="X166" s="240"/>
      <c r="Y166" s="241"/>
      <c r="Z166" s="242"/>
      <c r="AA166" s="243"/>
      <c r="AB166" s="26"/>
      <c r="AC166" s="27"/>
      <c r="AD166" s="36" t="s">
        <v>671</v>
      </c>
      <c r="AE166" s="28"/>
      <c r="AF166" s="29"/>
      <c r="AG166" s="30"/>
      <c r="AH166" s="193"/>
      <c r="AI166" s="193"/>
      <c r="AJ166" s="193"/>
    </row>
    <row r="167" spans="1:36" s="4" customFormat="1" ht="15" customHeight="1" thickBot="1" x14ac:dyDescent="0.2">
      <c r="A167" s="14" t="s">
        <v>8</v>
      </c>
      <c r="B167" s="15" t="s">
        <v>7</v>
      </c>
      <c r="C167" s="16" t="s">
        <v>47</v>
      </c>
      <c r="D167" s="17" t="s">
        <v>236</v>
      </c>
      <c r="E167" s="18" t="s">
        <v>677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187</v>
      </c>
      <c r="N167" s="38">
        <v>70</v>
      </c>
      <c r="O167" s="152"/>
      <c r="P167" s="148"/>
      <c r="Q167" s="39"/>
      <c r="R167" s="202" t="s">
        <v>108</v>
      </c>
      <c r="S167" s="203">
        <v>65</v>
      </c>
      <c r="T167" s="204" t="s">
        <v>678</v>
      </c>
      <c r="U167" s="205" t="s">
        <v>134</v>
      </c>
      <c r="V167" s="206"/>
      <c r="W167" s="239" t="s">
        <v>108</v>
      </c>
      <c r="X167" s="240">
        <v>70</v>
      </c>
      <c r="Y167" s="241" t="s">
        <v>679</v>
      </c>
      <c r="Z167" s="242" t="s">
        <v>151</v>
      </c>
      <c r="AA167" s="243"/>
      <c r="AB167" s="26"/>
      <c r="AC167" s="27"/>
      <c r="AD167" s="36" t="s">
        <v>671</v>
      </c>
      <c r="AE167" s="28"/>
      <c r="AF167" s="29"/>
      <c r="AG167" s="30"/>
      <c r="AH167" s="193"/>
      <c r="AI167" s="193"/>
      <c r="AJ167" s="193"/>
    </row>
    <row r="168" spans="1:36" s="4" customFormat="1" ht="15" customHeight="1" x14ac:dyDescent="0.15">
      <c r="A168" s="14" t="s">
        <v>8</v>
      </c>
      <c r="B168" s="15" t="s">
        <v>64</v>
      </c>
      <c r="C168" s="16" t="s">
        <v>47</v>
      </c>
      <c r="D168" s="17" t="s">
        <v>680</v>
      </c>
      <c r="E168" s="18" t="s">
        <v>681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108</v>
      </c>
      <c r="N168" s="38">
        <v>220</v>
      </c>
      <c r="O168" s="152" t="s">
        <v>682</v>
      </c>
      <c r="P168" s="148" t="s">
        <v>126</v>
      </c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 t="s">
        <v>46</v>
      </c>
      <c r="AD168" s="36">
        <v>154</v>
      </c>
      <c r="AE168" s="28" t="s">
        <v>683</v>
      </c>
      <c r="AF168" s="29">
        <v>44811</v>
      </c>
      <c r="AG168" s="30"/>
      <c r="AH168" s="193"/>
      <c r="AI168" s="193"/>
      <c r="AJ168" s="193"/>
    </row>
    <row r="169" spans="1:36" s="4" customFormat="1" ht="15" customHeight="1" thickBot="1" x14ac:dyDescent="0.2">
      <c r="A169" s="14" t="s">
        <v>8</v>
      </c>
      <c r="B169" s="15" t="s">
        <v>7</v>
      </c>
      <c r="C169" s="16" t="s">
        <v>47</v>
      </c>
      <c r="D169" s="17" t="s">
        <v>680</v>
      </c>
      <c r="E169" s="18" t="s">
        <v>684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108</v>
      </c>
      <c r="N169" s="38">
        <v>110</v>
      </c>
      <c r="O169" s="152" t="s">
        <v>685</v>
      </c>
      <c r="P169" s="148" t="s">
        <v>126</v>
      </c>
      <c r="Q169" s="39"/>
      <c r="R169" s="202" t="s">
        <v>108</v>
      </c>
      <c r="S169" s="203">
        <v>55</v>
      </c>
      <c r="T169" s="204" t="s">
        <v>686</v>
      </c>
      <c r="U169" s="205" t="s">
        <v>134</v>
      </c>
      <c r="V169" s="206"/>
      <c r="W169" s="239" t="s">
        <v>108</v>
      </c>
      <c r="X169" s="240">
        <v>55</v>
      </c>
      <c r="Y169" s="241" t="s">
        <v>687</v>
      </c>
      <c r="Z169" s="242" t="s">
        <v>151</v>
      </c>
      <c r="AA169" s="243"/>
      <c r="AB169" s="26"/>
      <c r="AC169" s="27"/>
      <c r="AD169" s="36" t="s">
        <v>671</v>
      </c>
      <c r="AE169" s="28"/>
      <c r="AF169" s="29"/>
      <c r="AG169" s="30"/>
      <c r="AH169" s="189"/>
      <c r="AI169" s="189"/>
      <c r="AJ169" s="189"/>
    </row>
    <row r="170" spans="1:36" s="180" customFormat="1" ht="15" customHeight="1" thickBot="1" x14ac:dyDescent="0.2">
      <c r="A170" s="14" t="s">
        <v>6</v>
      </c>
      <c r="B170" s="15" t="s">
        <v>7</v>
      </c>
      <c r="C170" s="168" t="s">
        <v>47</v>
      </c>
      <c r="D170" s="17" t="s">
        <v>688</v>
      </c>
      <c r="E170" s="169" t="s">
        <v>212</v>
      </c>
      <c r="F170" s="19">
        <v>35002</v>
      </c>
      <c r="G170" s="170">
        <f t="shared" ref="G170:G172" si="21"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 t="shared" ref="I170:I172" si="22">IF(OR(H170="Non",H170=""),G170,MAX(0,G170-15))</f>
        <v>220</v>
      </c>
      <c r="J170" s="11"/>
      <c r="K170" s="172">
        <f t="shared" ref="K170:K172" si="23">SUM(N170,S170,X170)</f>
        <v>220</v>
      </c>
      <c r="L170" s="173">
        <f t="shared" ref="L170:L172" si="24">IF(D170="","",I170-K170)</f>
        <v>0</v>
      </c>
      <c r="M170" s="37" t="s">
        <v>108</v>
      </c>
      <c r="N170" s="174">
        <v>110</v>
      </c>
      <c r="O170" s="175" t="s">
        <v>689</v>
      </c>
      <c r="P170" s="176" t="s">
        <v>126</v>
      </c>
      <c r="Q170" s="177">
        <v>44813</v>
      </c>
      <c r="R170" s="202" t="s">
        <v>108</v>
      </c>
      <c r="S170" s="208">
        <v>55</v>
      </c>
      <c r="T170" s="209" t="s">
        <v>690</v>
      </c>
      <c r="U170" s="210" t="s">
        <v>134</v>
      </c>
      <c r="V170" s="211"/>
      <c r="W170" s="239" t="s">
        <v>108</v>
      </c>
      <c r="X170" s="244">
        <v>55</v>
      </c>
      <c r="Y170" s="245" t="s">
        <v>691</v>
      </c>
      <c r="Z170" s="246" t="s">
        <v>151</v>
      </c>
      <c r="AA170" s="247"/>
      <c r="AB170" s="26"/>
      <c r="AC170" s="27"/>
      <c r="AD170" s="178" t="str">
        <f t="shared" ref="AD170:AD172" si="25">IF(OR(AC170&lt;&gt;"Oui",C170&lt;&gt;"JOU"),"",IF(F170&lt;VALUE("01/01/2006"),154,IF(F170&lt;VALUE("01/01/2010"),79,0)))</f>
        <v/>
      </c>
      <c r="AE170" s="179"/>
      <c r="AF170" s="29"/>
      <c r="AG170" s="30"/>
      <c r="AH170" s="277"/>
      <c r="AI170" s="277"/>
      <c r="AJ170" s="277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137</v>
      </c>
      <c r="E171" s="169" t="s">
        <v>234</v>
      </c>
      <c r="F171" s="19">
        <v>32381</v>
      </c>
      <c r="G171" s="170">
        <f t="shared" si="21"/>
        <v>220</v>
      </c>
      <c r="H171" s="12" t="s">
        <v>30</v>
      </c>
      <c r="I171" s="171">
        <f t="shared" si="22"/>
        <v>220</v>
      </c>
      <c r="J171" s="11"/>
      <c r="K171" s="172">
        <f t="shared" si="23"/>
        <v>220</v>
      </c>
      <c r="L171" s="173">
        <f t="shared" si="24"/>
        <v>0</v>
      </c>
      <c r="M171" s="37" t="s">
        <v>154</v>
      </c>
      <c r="N171" s="174">
        <v>220</v>
      </c>
      <c r="O171" s="175"/>
      <c r="P171" s="176"/>
      <c r="Q171" s="177"/>
      <c r="R171" s="202"/>
      <c r="S171" s="208"/>
      <c r="T171" s="209"/>
      <c r="U171" s="210"/>
      <c r="V171" s="211"/>
      <c r="W171" s="239"/>
      <c r="X171" s="244"/>
      <c r="Y171" s="245"/>
      <c r="Z171" s="246"/>
      <c r="AA171" s="247"/>
      <c r="AB171" s="26"/>
      <c r="AC171" s="27"/>
      <c r="AD171" s="178" t="str">
        <f t="shared" si="25"/>
        <v/>
      </c>
      <c r="AE171" s="179"/>
      <c r="AF171" s="29"/>
      <c r="AG171" s="30"/>
      <c r="AH171" s="277"/>
      <c r="AI171" s="277"/>
      <c r="AJ171" s="277"/>
    </row>
    <row r="172" spans="1:36" s="180" customFormat="1" ht="15" customHeight="1" x14ac:dyDescent="0.15">
      <c r="A172" s="14" t="s">
        <v>6</v>
      </c>
      <c r="B172" s="15" t="s">
        <v>64</v>
      </c>
      <c r="C172" s="168" t="s">
        <v>47</v>
      </c>
      <c r="D172" s="17" t="s">
        <v>692</v>
      </c>
      <c r="E172" s="169" t="s">
        <v>693</v>
      </c>
      <c r="F172" s="19">
        <v>33358</v>
      </c>
      <c r="G172" s="170">
        <f t="shared" si="21"/>
        <v>220</v>
      </c>
      <c r="H172" s="12" t="s">
        <v>30</v>
      </c>
      <c r="I172" s="171">
        <f t="shared" si="22"/>
        <v>220</v>
      </c>
      <c r="J172" s="11"/>
      <c r="K172" s="172">
        <f t="shared" si="23"/>
        <v>220</v>
      </c>
      <c r="L172" s="173">
        <f t="shared" si="24"/>
        <v>0</v>
      </c>
      <c r="M172" s="37" t="s">
        <v>187</v>
      </c>
      <c r="N172" s="174">
        <v>220</v>
      </c>
      <c r="O172" s="175"/>
      <c r="P172" s="176"/>
      <c r="Q172" s="177"/>
      <c r="R172" s="202"/>
      <c r="S172" s="208"/>
      <c r="T172" s="209"/>
      <c r="U172" s="210"/>
      <c r="V172" s="211"/>
      <c r="W172" s="239"/>
      <c r="X172" s="244"/>
      <c r="Y172" s="245"/>
      <c r="Z172" s="246"/>
      <c r="AA172" s="247"/>
      <c r="AB172" s="26"/>
      <c r="AC172" s="27"/>
      <c r="AD172" s="178" t="str">
        <f t="shared" si="25"/>
        <v/>
      </c>
      <c r="AE172" s="179"/>
      <c r="AF172" s="29"/>
      <c r="AG172" s="30"/>
      <c r="AH172" s="190"/>
      <c r="AI172" s="190"/>
      <c r="AJ172" s="190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694</v>
      </c>
      <c r="E173" s="18" t="s">
        <v>695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108</v>
      </c>
      <c r="N173" s="38">
        <v>220</v>
      </c>
      <c r="O173" s="152" t="s">
        <v>696</v>
      </c>
      <c r="P173" s="148" t="s">
        <v>126</v>
      </c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">
        <v>671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64</v>
      </c>
      <c r="C174" s="16" t="s">
        <v>47</v>
      </c>
      <c r="D174" s="17" t="s">
        <v>400</v>
      </c>
      <c r="E174" s="18" t="s">
        <v>697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108</v>
      </c>
      <c r="N174" s="38">
        <v>60</v>
      </c>
      <c r="O174" s="152" t="s">
        <v>698</v>
      </c>
      <c r="P174" s="148" t="s">
        <v>126</v>
      </c>
      <c r="Q174" s="39"/>
      <c r="R174" s="202" t="s">
        <v>108</v>
      </c>
      <c r="S174" s="203">
        <v>60</v>
      </c>
      <c r="T174" s="204" t="s">
        <v>699</v>
      </c>
      <c r="U174" s="205" t="s">
        <v>134</v>
      </c>
      <c r="V174" s="206"/>
      <c r="W174" s="239" t="s">
        <v>462</v>
      </c>
      <c r="X174" s="240">
        <v>50</v>
      </c>
      <c r="Y174" s="241"/>
      <c r="Z174" s="242"/>
      <c r="AA174" s="243"/>
      <c r="AB174" s="26"/>
      <c r="AC174" s="27"/>
      <c r="AD174" s="36" t="s">
        <v>671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64</v>
      </c>
      <c r="C175" s="16" t="s">
        <v>47</v>
      </c>
      <c r="D175" s="17" t="s">
        <v>700</v>
      </c>
      <c r="E175" s="18" t="s">
        <v>607</v>
      </c>
      <c r="F175" s="19">
        <v>40354</v>
      </c>
      <c r="G175" s="32">
        <f t="shared" ref="G175:G229" si="26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si="18"/>
        <v>170</v>
      </c>
      <c r="J175" s="11"/>
      <c r="K175" s="34">
        <f t="shared" si="19"/>
        <v>60</v>
      </c>
      <c r="L175" s="35">
        <f t="shared" si="17"/>
        <v>110</v>
      </c>
      <c r="M175" s="37" t="s">
        <v>187</v>
      </c>
      <c r="N175" s="38">
        <v>60</v>
      </c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64</v>
      </c>
      <c r="C176" s="16" t="s">
        <v>47</v>
      </c>
      <c r="D176" s="17" t="s">
        <v>701</v>
      </c>
      <c r="E176" s="18" t="s">
        <v>702</v>
      </c>
      <c r="F176" s="19">
        <v>40339</v>
      </c>
      <c r="G176" s="32">
        <f t="shared" si="26"/>
        <v>170</v>
      </c>
      <c r="H176" s="12" t="s">
        <v>30</v>
      </c>
      <c r="I176" s="33">
        <f t="shared" si="18"/>
        <v>170</v>
      </c>
      <c r="J176" s="11"/>
      <c r="K176" s="34">
        <f t="shared" si="19"/>
        <v>170</v>
      </c>
      <c r="L176" s="35">
        <f t="shared" si="17"/>
        <v>0</v>
      </c>
      <c r="M176" s="37" t="s">
        <v>108</v>
      </c>
      <c r="N176" s="38">
        <v>170</v>
      </c>
      <c r="O176" s="152" t="s">
        <v>703</v>
      </c>
      <c r="P176" s="148" t="s">
        <v>126</v>
      </c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64</v>
      </c>
      <c r="C177" s="16" t="s">
        <v>47</v>
      </c>
      <c r="D177" s="17" t="s">
        <v>704</v>
      </c>
      <c r="E177" s="18" t="s">
        <v>705</v>
      </c>
      <c r="F177" s="19">
        <v>40112</v>
      </c>
      <c r="G177" s="32">
        <f t="shared" si="26"/>
        <v>170</v>
      </c>
      <c r="H177" s="12" t="s">
        <v>30</v>
      </c>
      <c r="I177" s="33">
        <f t="shared" si="18"/>
        <v>170</v>
      </c>
      <c r="J177" s="11"/>
      <c r="K177" s="34">
        <f t="shared" si="19"/>
        <v>170</v>
      </c>
      <c r="L177" s="35">
        <f t="shared" si="17"/>
        <v>0</v>
      </c>
      <c r="M177" s="37" t="s">
        <v>108</v>
      </c>
      <c r="N177" s="38">
        <v>60</v>
      </c>
      <c r="O177" s="152" t="s">
        <v>706</v>
      </c>
      <c r="P177" s="148" t="s">
        <v>126</v>
      </c>
      <c r="Q177" s="39"/>
      <c r="R177" s="202" t="s">
        <v>108</v>
      </c>
      <c r="S177" s="203">
        <v>60</v>
      </c>
      <c r="T177" s="204" t="s">
        <v>707</v>
      </c>
      <c r="U177" s="205" t="s">
        <v>134</v>
      </c>
      <c r="V177" s="206"/>
      <c r="W177" s="239" t="s">
        <v>462</v>
      </c>
      <c r="X177" s="240">
        <v>50</v>
      </c>
      <c r="Y177" s="241"/>
      <c r="Z177" s="242"/>
      <c r="AA177" s="243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64</v>
      </c>
      <c r="C178" s="16" t="s">
        <v>708</v>
      </c>
      <c r="D178" s="17" t="s">
        <v>124</v>
      </c>
      <c r="E178" s="18" t="s">
        <v>709</v>
      </c>
      <c r="F178" s="19">
        <v>31131</v>
      </c>
      <c r="G178" s="32">
        <f t="shared" si="26"/>
        <v>190</v>
      </c>
      <c r="H178" s="12" t="s">
        <v>46</v>
      </c>
      <c r="I178" s="33">
        <f t="shared" si="18"/>
        <v>175</v>
      </c>
      <c r="J178" s="11"/>
      <c r="K178" s="34">
        <f t="shared" si="19"/>
        <v>160</v>
      </c>
      <c r="L178" s="35">
        <f t="shared" si="17"/>
        <v>15</v>
      </c>
      <c r="M178" s="37"/>
      <c r="N178" s="38"/>
      <c r="O178" s="152"/>
      <c r="P178" s="148"/>
      <c r="Q178" s="39"/>
      <c r="R178" s="202" t="s">
        <v>108</v>
      </c>
      <c r="S178" s="203">
        <v>160</v>
      </c>
      <c r="T178" s="204" t="s">
        <v>710</v>
      </c>
      <c r="U178" s="205" t="s">
        <v>126</v>
      </c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64</v>
      </c>
      <c r="C179" s="16" t="s">
        <v>708</v>
      </c>
      <c r="D179" s="17" t="s">
        <v>226</v>
      </c>
      <c r="E179" s="18" t="s">
        <v>659</v>
      </c>
      <c r="F179" s="19">
        <v>26833</v>
      </c>
      <c r="G179" s="32">
        <f t="shared" si="26"/>
        <v>190</v>
      </c>
      <c r="H179" s="12" t="s">
        <v>46</v>
      </c>
      <c r="I179" s="33">
        <f t="shared" si="18"/>
        <v>175</v>
      </c>
      <c r="J179" s="11"/>
      <c r="K179" s="34">
        <f t="shared" si="19"/>
        <v>160</v>
      </c>
      <c r="L179" s="35">
        <f t="shared" si="17"/>
        <v>15</v>
      </c>
      <c r="M179" s="37" t="s">
        <v>108</v>
      </c>
      <c r="N179" s="38">
        <v>160</v>
      </c>
      <c r="O179" s="152" t="s">
        <v>711</v>
      </c>
      <c r="P179" s="148" t="s">
        <v>126</v>
      </c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64</v>
      </c>
      <c r="C180" s="16" t="s">
        <v>47</v>
      </c>
      <c r="D180" s="17" t="s">
        <v>712</v>
      </c>
      <c r="E180" s="18" t="s">
        <v>713</v>
      </c>
      <c r="F180" s="19">
        <v>41451</v>
      </c>
      <c r="G180" s="32">
        <f t="shared" si="26"/>
        <v>160</v>
      </c>
      <c r="H180" s="12" t="s">
        <v>30</v>
      </c>
      <c r="I180" s="33">
        <f t="shared" si="18"/>
        <v>160</v>
      </c>
      <c r="J180" s="11"/>
      <c r="K180" s="34">
        <f t="shared" si="19"/>
        <v>160</v>
      </c>
      <c r="L180" s="35">
        <f t="shared" si="17"/>
        <v>0</v>
      </c>
      <c r="M180" s="37" t="s">
        <v>108</v>
      </c>
      <c r="N180" s="38">
        <v>80</v>
      </c>
      <c r="O180" s="152" t="s">
        <v>714</v>
      </c>
      <c r="P180" s="148" t="s">
        <v>126</v>
      </c>
      <c r="Q180" s="39"/>
      <c r="R180" s="202" t="s">
        <v>108</v>
      </c>
      <c r="S180" s="203">
        <v>80</v>
      </c>
      <c r="T180" s="204" t="s">
        <v>715</v>
      </c>
      <c r="U180" s="205" t="s">
        <v>134</v>
      </c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/>
      <c r="B181" s="15"/>
      <c r="C181" s="16"/>
      <c r="D181" s="17"/>
      <c r="E181" s="18"/>
      <c r="F181" s="19"/>
      <c r="G181" s="32">
        <f t="shared" si="26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/>
      <c r="B182" s="15"/>
      <c r="C182" s="16"/>
      <c r="D182" s="17"/>
      <c r="E182" s="18"/>
      <c r="F182" s="19"/>
      <c r="G182" s="32">
        <f t="shared" si="26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2"/>
      <c r="S182" s="203"/>
      <c r="T182" s="204"/>
      <c r="U182" s="205"/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/>
      <c r="B183" s="15"/>
      <c r="C183" s="16"/>
      <c r="D183" s="17"/>
      <c r="E183" s="18"/>
      <c r="F183" s="19"/>
      <c r="G183" s="32">
        <f t="shared" si="26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/>
      <c r="B184" s="15"/>
      <c r="C184" s="16"/>
      <c r="D184" s="17"/>
      <c r="E184" s="18"/>
      <c r="F184" s="19"/>
      <c r="G184" s="32">
        <f t="shared" si="26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2"/>
      <c r="S184" s="203"/>
      <c r="T184" s="204"/>
      <c r="U184" s="205"/>
      <c r="V184" s="206"/>
      <c r="W184" s="239"/>
      <c r="X184" s="240"/>
      <c r="Y184" s="241"/>
      <c r="Z184" s="242"/>
      <c r="AA184" s="243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/>
      <c r="B185" s="15"/>
      <c r="C185" s="16"/>
      <c r="D185" s="17"/>
      <c r="E185" s="18"/>
      <c r="F185" s="19"/>
      <c r="G185" s="32">
        <f t="shared" si="26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2"/>
      <c r="S185" s="203"/>
      <c r="T185" s="204"/>
      <c r="U185" s="205"/>
      <c r="V185" s="206"/>
      <c r="W185" s="239"/>
      <c r="X185" s="240"/>
      <c r="Y185" s="241"/>
      <c r="Z185" s="242"/>
      <c r="AA185" s="243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/>
      <c r="B186" s="15"/>
      <c r="C186" s="16"/>
      <c r="D186" s="17"/>
      <c r="E186" s="18"/>
      <c r="F186" s="19"/>
      <c r="G186" s="32">
        <f t="shared" si="26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/>
      <c r="B187" s="15"/>
      <c r="C187" s="16"/>
      <c r="D187" s="17"/>
      <c r="E187" s="18"/>
      <c r="F187" s="19"/>
      <c r="G187" s="32">
        <f t="shared" si="26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2"/>
      <c r="S187" s="203"/>
      <c r="T187" s="204"/>
      <c r="U187" s="205"/>
      <c r="V187" s="206"/>
      <c r="W187" s="239"/>
      <c r="X187" s="240"/>
      <c r="Y187" s="241"/>
      <c r="Z187" s="242"/>
      <c r="AA187" s="243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/>
      <c r="B188" s="15"/>
      <c r="C188" s="16"/>
      <c r="D188" s="17"/>
      <c r="E188" s="18"/>
      <c r="F188" s="19"/>
      <c r="G188" s="32">
        <f t="shared" si="26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/>
      <c r="B189" s="15"/>
      <c r="C189" s="16"/>
      <c r="D189" s="17"/>
      <c r="E189" s="18"/>
      <c r="F189" s="19"/>
      <c r="G189" s="32">
        <f t="shared" si="26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/>
      <c r="B190" s="15"/>
      <c r="C190" s="16"/>
      <c r="D190" s="17"/>
      <c r="E190" s="18"/>
      <c r="F190" s="19"/>
      <c r="G190" s="32">
        <f t="shared" si="26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2"/>
      <c r="S190" s="203"/>
      <c r="T190" s="204"/>
      <c r="U190" s="205"/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/>
      <c r="B191" s="15"/>
      <c r="C191" s="16"/>
      <c r="D191" s="17"/>
      <c r="E191" s="18"/>
      <c r="F191" s="19"/>
      <c r="G191" s="32">
        <f t="shared" si="26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/>
      <c r="B192" s="15"/>
      <c r="C192" s="16"/>
      <c r="D192" s="17"/>
      <c r="E192" s="18"/>
      <c r="F192" s="19"/>
      <c r="G192" s="32">
        <f t="shared" si="26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/>
      <c r="B193" s="15"/>
      <c r="C193" s="16"/>
      <c r="D193" s="17"/>
      <c r="E193" s="18"/>
      <c r="F193" s="19"/>
      <c r="G193" s="32">
        <f t="shared" si="26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/>
      <c r="B194" s="15"/>
      <c r="C194" s="16"/>
      <c r="D194" s="17"/>
      <c r="E194" s="18"/>
      <c r="F194" s="19"/>
      <c r="G194" s="32">
        <f t="shared" si="26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/>
      <c r="B195" s="15"/>
      <c r="C195" s="16"/>
      <c r="D195" s="17"/>
      <c r="E195" s="18"/>
      <c r="F195" s="19"/>
      <c r="G195" s="32">
        <f t="shared" si="26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7">IF(D195="","",I195-K195)</f>
        <v/>
      </c>
      <c r="M195" s="37"/>
      <c r="N195" s="38"/>
      <c r="O195" s="152"/>
      <c r="P195" s="148"/>
      <c r="Q195" s="39"/>
      <c r="R195" s="202"/>
      <c r="S195" s="203"/>
      <c r="T195" s="204"/>
      <c r="U195" s="205"/>
      <c r="V195" s="206"/>
      <c r="W195" s="239"/>
      <c r="X195" s="240"/>
      <c r="Y195" s="241"/>
      <c r="Z195" s="242"/>
      <c r="AA195" s="243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/>
      <c r="B196" s="15"/>
      <c r="C196" s="16"/>
      <c r="D196" s="17"/>
      <c r="E196" s="18"/>
      <c r="F196" s="19"/>
      <c r="G196" s="32">
        <f t="shared" si="26"/>
        <v>0</v>
      </c>
      <c r="H196" s="12"/>
      <c r="I196" s="33">
        <f t="shared" ref="I196:I259" si="28">IF(OR(H196="Non",H196=""),G196,MAX(0,G196-15))</f>
        <v>0</v>
      </c>
      <c r="J196" s="11"/>
      <c r="K196" s="34">
        <f t="shared" si="19"/>
        <v>0</v>
      </c>
      <c r="L196" s="35" t="str">
        <f t="shared" si="27"/>
        <v/>
      </c>
      <c r="M196" s="37"/>
      <c r="N196" s="38"/>
      <c r="O196" s="152"/>
      <c r="P196" s="148"/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/>
      <c r="B197" s="15"/>
      <c r="C197" s="16"/>
      <c r="D197" s="17"/>
      <c r="E197" s="18"/>
      <c r="F197" s="19"/>
      <c r="G197" s="32">
        <f t="shared" si="26"/>
        <v>0</v>
      </c>
      <c r="H197" s="12"/>
      <c r="I197" s="33">
        <f t="shared" si="28"/>
        <v>0</v>
      </c>
      <c r="J197" s="11"/>
      <c r="K197" s="34">
        <f t="shared" si="19"/>
        <v>0</v>
      </c>
      <c r="L197" s="35" t="str">
        <f t="shared" si="27"/>
        <v/>
      </c>
      <c r="M197" s="37"/>
      <c r="N197" s="38"/>
      <c r="O197" s="152"/>
      <c r="P197" s="148"/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/>
      <c r="B198" s="15"/>
      <c r="C198" s="16"/>
      <c r="D198" s="17"/>
      <c r="E198" s="18"/>
      <c r="F198" s="19"/>
      <c r="G198" s="32">
        <f t="shared" si="26"/>
        <v>0</v>
      </c>
      <c r="H198" s="12"/>
      <c r="I198" s="33">
        <f t="shared" si="28"/>
        <v>0</v>
      </c>
      <c r="J198" s="11"/>
      <c r="K198" s="34">
        <f t="shared" ref="K198:K261" si="29">SUM(N198,S198,X198)</f>
        <v>0</v>
      </c>
      <c r="L198" s="35" t="str">
        <f t="shared" si="27"/>
        <v/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/>
      <c r="B199" s="15"/>
      <c r="C199" s="16"/>
      <c r="D199" s="17"/>
      <c r="E199" s="18"/>
      <c r="F199" s="19"/>
      <c r="G199" s="32">
        <f t="shared" si="26"/>
        <v>0</v>
      </c>
      <c r="H199" s="12"/>
      <c r="I199" s="33">
        <f t="shared" si="28"/>
        <v>0</v>
      </c>
      <c r="J199" s="11"/>
      <c r="K199" s="34">
        <f t="shared" si="29"/>
        <v>0</v>
      </c>
      <c r="L199" s="35" t="str">
        <f t="shared" si="27"/>
        <v/>
      </c>
      <c r="M199" s="37"/>
      <c r="N199" s="38"/>
      <c r="O199" s="152"/>
      <c r="P199" s="148"/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/>
      <c r="B200" s="15"/>
      <c r="C200" s="16"/>
      <c r="D200" s="17"/>
      <c r="E200" s="18"/>
      <c r="F200" s="19"/>
      <c r="G200" s="32">
        <f t="shared" si="26"/>
        <v>0</v>
      </c>
      <c r="H200" s="12"/>
      <c r="I200" s="33">
        <f t="shared" si="28"/>
        <v>0</v>
      </c>
      <c r="J200" s="11"/>
      <c r="K200" s="34">
        <f t="shared" si="29"/>
        <v>0</v>
      </c>
      <c r="L200" s="35" t="str">
        <f t="shared" si="27"/>
        <v/>
      </c>
      <c r="M200" s="37"/>
      <c r="N200" s="38"/>
      <c r="O200" s="152"/>
      <c r="P200" s="148"/>
      <c r="Q200" s="39"/>
      <c r="R200" s="202"/>
      <c r="S200" s="203"/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/>
      <c r="B201" s="15"/>
      <c r="C201" s="16"/>
      <c r="D201" s="17"/>
      <c r="E201" s="18"/>
      <c r="F201" s="19"/>
      <c r="G201" s="32">
        <f t="shared" si="26"/>
        <v>0</v>
      </c>
      <c r="H201" s="12"/>
      <c r="I201" s="33">
        <f t="shared" si="28"/>
        <v>0</v>
      </c>
      <c r="J201" s="11"/>
      <c r="K201" s="34">
        <f t="shared" si="29"/>
        <v>0</v>
      </c>
      <c r="L201" s="35" t="str">
        <f t="shared" si="27"/>
        <v/>
      </c>
      <c r="M201" s="37"/>
      <c r="N201" s="38"/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/>
      <c r="B202" s="15"/>
      <c r="C202" s="16"/>
      <c r="D202" s="17"/>
      <c r="E202" s="18"/>
      <c r="F202" s="19"/>
      <c r="G202" s="32">
        <f t="shared" si="26"/>
        <v>0</v>
      </c>
      <c r="H202" s="12"/>
      <c r="I202" s="33">
        <f t="shared" si="28"/>
        <v>0</v>
      </c>
      <c r="J202" s="11"/>
      <c r="K202" s="34">
        <f t="shared" si="29"/>
        <v>0</v>
      </c>
      <c r="L202" s="35" t="str">
        <f t="shared" si="27"/>
        <v/>
      </c>
      <c r="M202" s="37"/>
      <c r="N202" s="38"/>
      <c r="O202" s="152"/>
      <c r="P202" s="148"/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/>
      <c r="B203" s="15"/>
      <c r="C203" s="16"/>
      <c r="D203" s="17"/>
      <c r="E203" s="18"/>
      <c r="F203" s="19"/>
      <c r="G203" s="32">
        <f t="shared" si="26"/>
        <v>0</v>
      </c>
      <c r="H203" s="12"/>
      <c r="I203" s="33">
        <f t="shared" si="28"/>
        <v>0</v>
      </c>
      <c r="J203" s="11"/>
      <c r="K203" s="34">
        <f t="shared" si="29"/>
        <v>0</v>
      </c>
      <c r="L203" s="35" t="str">
        <f t="shared" si="27"/>
        <v/>
      </c>
      <c r="M203" s="37"/>
      <c r="N203" s="38"/>
      <c r="O203" s="152"/>
      <c r="P203" s="148"/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/>
      <c r="B204" s="15"/>
      <c r="C204" s="16"/>
      <c r="D204" s="17"/>
      <c r="E204" s="18"/>
      <c r="F204" s="19"/>
      <c r="G204" s="32">
        <f t="shared" si="26"/>
        <v>0</v>
      </c>
      <c r="H204" s="12"/>
      <c r="I204" s="33">
        <f t="shared" si="28"/>
        <v>0</v>
      </c>
      <c r="J204" s="11"/>
      <c r="K204" s="34">
        <f t="shared" si="29"/>
        <v>0</v>
      </c>
      <c r="L204" s="35" t="str">
        <f t="shared" si="27"/>
        <v/>
      </c>
      <c r="M204" s="37"/>
      <c r="N204" s="38"/>
      <c r="O204" s="152"/>
      <c r="P204" s="148"/>
      <c r="Q204" s="39"/>
      <c r="R204" s="202"/>
      <c r="S204" s="203"/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/>
      <c r="B205" s="15"/>
      <c r="C205" s="16"/>
      <c r="D205" s="17"/>
      <c r="E205" s="18"/>
      <c r="F205" s="19"/>
      <c r="G205" s="32">
        <f t="shared" si="26"/>
        <v>0</v>
      </c>
      <c r="H205" s="12"/>
      <c r="I205" s="33">
        <f t="shared" si="28"/>
        <v>0</v>
      </c>
      <c r="J205" s="11"/>
      <c r="K205" s="34">
        <f t="shared" si="29"/>
        <v>0</v>
      </c>
      <c r="L205" s="35" t="str">
        <f t="shared" si="27"/>
        <v/>
      </c>
      <c r="M205" s="37"/>
      <c r="N205" s="38"/>
      <c r="O205" s="152"/>
      <c r="P205" s="148"/>
      <c r="Q205" s="39"/>
      <c r="R205" s="202"/>
      <c r="S205" s="203"/>
      <c r="T205" s="204"/>
      <c r="U205" s="205"/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/>
      <c r="B206" s="15"/>
      <c r="C206" s="16"/>
      <c r="D206" s="17"/>
      <c r="E206" s="18"/>
      <c r="F206" s="19"/>
      <c r="G206" s="32">
        <f t="shared" si="26"/>
        <v>0</v>
      </c>
      <c r="H206" s="12"/>
      <c r="I206" s="33">
        <f t="shared" si="28"/>
        <v>0</v>
      </c>
      <c r="J206" s="11"/>
      <c r="K206" s="34">
        <f t="shared" si="29"/>
        <v>0</v>
      </c>
      <c r="L206" s="35" t="str">
        <f t="shared" si="27"/>
        <v/>
      </c>
      <c r="M206" s="37"/>
      <c r="N206" s="38"/>
      <c r="O206" s="152"/>
      <c r="P206" s="148"/>
      <c r="Q206" s="39"/>
      <c r="R206" s="202"/>
      <c r="S206" s="203"/>
      <c r="T206" s="204"/>
      <c r="U206" s="205"/>
      <c r="V206" s="206"/>
      <c r="W206" s="239"/>
      <c r="X206" s="240"/>
      <c r="Y206" s="241"/>
      <c r="Z206" s="242"/>
      <c r="AA206" s="243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/>
      <c r="B207" s="15"/>
      <c r="C207" s="16"/>
      <c r="D207" s="17"/>
      <c r="E207" s="18"/>
      <c r="F207" s="19"/>
      <c r="G207" s="32">
        <f t="shared" si="26"/>
        <v>0</v>
      </c>
      <c r="H207" s="12"/>
      <c r="I207" s="33">
        <f t="shared" si="28"/>
        <v>0</v>
      </c>
      <c r="J207" s="11"/>
      <c r="K207" s="34">
        <f t="shared" si="29"/>
        <v>0</v>
      </c>
      <c r="L207" s="35" t="str">
        <f t="shared" si="27"/>
        <v/>
      </c>
      <c r="M207" s="37"/>
      <c r="N207" s="38"/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/>
      <c r="B208" s="15"/>
      <c r="C208" s="16"/>
      <c r="D208" s="17"/>
      <c r="E208" s="18"/>
      <c r="F208" s="19"/>
      <c r="G208" s="32">
        <f t="shared" si="26"/>
        <v>0</v>
      </c>
      <c r="H208" s="12"/>
      <c r="I208" s="33">
        <f t="shared" si="28"/>
        <v>0</v>
      </c>
      <c r="J208" s="11"/>
      <c r="K208" s="34">
        <f t="shared" si="29"/>
        <v>0</v>
      </c>
      <c r="L208" s="35" t="str">
        <f t="shared" si="27"/>
        <v/>
      </c>
      <c r="M208" s="37"/>
      <c r="N208" s="38"/>
      <c r="O208" s="152"/>
      <c r="P208" s="148"/>
      <c r="Q208" s="39"/>
      <c r="R208" s="202"/>
      <c r="S208" s="203"/>
      <c r="T208" s="204"/>
      <c r="U208" s="205"/>
      <c r="V208" s="206"/>
      <c r="W208" s="239"/>
      <c r="X208" s="240"/>
      <c r="Y208" s="241"/>
      <c r="Z208" s="242"/>
      <c r="AA208" s="243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/>
      <c r="B209" s="15"/>
      <c r="C209" s="16"/>
      <c r="D209" s="17"/>
      <c r="E209" s="18"/>
      <c r="F209" s="19"/>
      <c r="G209" s="32">
        <f t="shared" si="26"/>
        <v>0</v>
      </c>
      <c r="H209" s="12"/>
      <c r="I209" s="33">
        <f t="shared" si="28"/>
        <v>0</v>
      </c>
      <c r="J209" s="11"/>
      <c r="K209" s="34">
        <f t="shared" si="29"/>
        <v>0</v>
      </c>
      <c r="L209" s="35" t="str">
        <f t="shared" si="27"/>
        <v/>
      </c>
      <c r="M209" s="37"/>
      <c r="N209" s="38"/>
      <c r="O209" s="152"/>
      <c r="P209" s="148"/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/>
      <c r="B210" s="15"/>
      <c r="C210" s="16"/>
      <c r="D210" s="17"/>
      <c r="E210" s="18"/>
      <c r="F210" s="19"/>
      <c r="G210" s="32">
        <f t="shared" si="26"/>
        <v>0</v>
      </c>
      <c r="H210" s="12"/>
      <c r="I210" s="33">
        <f t="shared" si="28"/>
        <v>0</v>
      </c>
      <c r="J210" s="11"/>
      <c r="K210" s="34">
        <f t="shared" si="29"/>
        <v>0</v>
      </c>
      <c r="L210" s="35" t="str">
        <f t="shared" si="27"/>
        <v/>
      </c>
      <c r="M210" s="37"/>
      <c r="N210" s="38"/>
      <c r="O210" s="152"/>
      <c r="P210" s="148"/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/>
      <c r="B211" s="15"/>
      <c r="C211" s="16"/>
      <c r="D211" s="17"/>
      <c r="E211" s="18"/>
      <c r="F211" s="19"/>
      <c r="G211" s="32">
        <f t="shared" si="26"/>
        <v>0</v>
      </c>
      <c r="H211" s="12"/>
      <c r="I211" s="33">
        <f t="shared" si="28"/>
        <v>0</v>
      </c>
      <c r="J211" s="11"/>
      <c r="K211" s="34">
        <f t="shared" si="29"/>
        <v>0</v>
      </c>
      <c r="L211" s="35" t="str">
        <f t="shared" si="27"/>
        <v/>
      </c>
      <c r="M211" s="37"/>
      <c r="N211" s="38"/>
      <c r="O211" s="152"/>
      <c r="P211" s="148"/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/>
      <c r="B212" s="15"/>
      <c r="C212" s="16"/>
      <c r="D212" s="17"/>
      <c r="E212" s="18"/>
      <c r="F212" s="19"/>
      <c r="G212" s="32">
        <f t="shared" si="26"/>
        <v>0</v>
      </c>
      <c r="H212" s="12"/>
      <c r="I212" s="33">
        <f t="shared" si="28"/>
        <v>0</v>
      </c>
      <c r="J212" s="11"/>
      <c r="K212" s="34">
        <f t="shared" si="29"/>
        <v>0</v>
      </c>
      <c r="L212" s="35" t="str">
        <f t="shared" si="27"/>
        <v/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/>
      <c r="B213" s="15"/>
      <c r="C213" s="16"/>
      <c r="D213" s="17"/>
      <c r="E213" s="18"/>
      <c r="F213" s="19"/>
      <c r="G213" s="32">
        <f t="shared" si="26"/>
        <v>0</v>
      </c>
      <c r="H213" s="12"/>
      <c r="I213" s="33">
        <f t="shared" si="28"/>
        <v>0</v>
      </c>
      <c r="J213" s="11"/>
      <c r="K213" s="34">
        <f t="shared" si="29"/>
        <v>0</v>
      </c>
      <c r="L213" s="35" t="str">
        <f t="shared" si="27"/>
        <v/>
      </c>
      <c r="M213" s="37"/>
      <c r="N213" s="38"/>
      <c r="O213" s="152"/>
      <c r="P213" s="148"/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30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/>
      <c r="B214" s="15"/>
      <c r="C214" s="16"/>
      <c r="D214" s="17"/>
      <c r="E214" s="18"/>
      <c r="F214" s="19"/>
      <c r="G214" s="32">
        <f t="shared" si="26"/>
        <v>0</v>
      </c>
      <c r="H214" s="12"/>
      <c r="I214" s="33">
        <f t="shared" si="28"/>
        <v>0</v>
      </c>
      <c r="J214" s="11"/>
      <c r="K214" s="34">
        <f t="shared" si="29"/>
        <v>0</v>
      </c>
      <c r="L214" s="35" t="str">
        <f t="shared" si="27"/>
        <v/>
      </c>
      <c r="M214" s="37"/>
      <c r="N214" s="38"/>
      <c r="O214" s="152"/>
      <c r="P214" s="148"/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30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/>
      <c r="B215" s="15"/>
      <c r="C215" s="16"/>
      <c r="D215" s="17"/>
      <c r="E215" s="18"/>
      <c r="F215" s="19"/>
      <c r="G215" s="32">
        <f t="shared" si="26"/>
        <v>0</v>
      </c>
      <c r="H215" s="12"/>
      <c r="I215" s="33">
        <f t="shared" si="28"/>
        <v>0</v>
      </c>
      <c r="J215" s="11"/>
      <c r="K215" s="34">
        <f t="shared" si="29"/>
        <v>0</v>
      </c>
      <c r="L215" s="35" t="str">
        <f t="shared" si="27"/>
        <v/>
      </c>
      <c r="M215" s="37"/>
      <c r="N215" s="38"/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30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/>
      <c r="B216" s="15"/>
      <c r="C216" s="16"/>
      <c r="D216" s="17"/>
      <c r="E216" s="18"/>
      <c r="F216" s="19"/>
      <c r="G216" s="32">
        <f t="shared" si="26"/>
        <v>0</v>
      </c>
      <c r="H216" s="12"/>
      <c r="I216" s="33">
        <f t="shared" si="28"/>
        <v>0</v>
      </c>
      <c r="J216" s="11"/>
      <c r="K216" s="34">
        <f t="shared" si="29"/>
        <v>0</v>
      </c>
      <c r="L216" s="35" t="str">
        <f t="shared" si="27"/>
        <v/>
      </c>
      <c r="M216" s="37"/>
      <c r="N216" s="38"/>
      <c r="O216" s="152"/>
      <c r="P216" s="148"/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30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/>
      <c r="B217" s="15"/>
      <c r="C217" s="16"/>
      <c r="D217" s="17"/>
      <c r="E217" s="18"/>
      <c r="F217" s="19"/>
      <c r="G217" s="32">
        <f t="shared" si="26"/>
        <v>0</v>
      </c>
      <c r="H217" s="12"/>
      <c r="I217" s="33">
        <f t="shared" si="28"/>
        <v>0</v>
      </c>
      <c r="J217" s="11"/>
      <c r="K217" s="34">
        <f t="shared" si="29"/>
        <v>0</v>
      </c>
      <c r="L217" s="35" t="str">
        <f t="shared" si="27"/>
        <v/>
      </c>
      <c r="M217" s="37"/>
      <c r="N217" s="38"/>
      <c r="O217" s="152"/>
      <c r="P217" s="148"/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30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/>
      <c r="B218" s="15"/>
      <c r="C218" s="16"/>
      <c r="D218" s="17"/>
      <c r="E218" s="18"/>
      <c r="F218" s="19"/>
      <c r="G218" s="32">
        <f t="shared" si="26"/>
        <v>0</v>
      </c>
      <c r="H218" s="12"/>
      <c r="I218" s="33">
        <f t="shared" si="28"/>
        <v>0</v>
      </c>
      <c r="J218" s="11"/>
      <c r="K218" s="34">
        <f t="shared" si="29"/>
        <v>0</v>
      </c>
      <c r="L218" s="35" t="str">
        <f t="shared" si="27"/>
        <v/>
      </c>
      <c r="M218" s="37"/>
      <c r="N218" s="38"/>
      <c r="O218" s="152"/>
      <c r="P218" s="148"/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30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/>
      <c r="B219" s="15"/>
      <c r="C219" s="16"/>
      <c r="D219" s="17"/>
      <c r="E219" s="18"/>
      <c r="F219" s="19"/>
      <c r="G219" s="32">
        <f t="shared" si="26"/>
        <v>0</v>
      </c>
      <c r="H219" s="12"/>
      <c r="I219" s="33">
        <f t="shared" si="28"/>
        <v>0</v>
      </c>
      <c r="J219" s="11"/>
      <c r="K219" s="34">
        <f t="shared" si="29"/>
        <v>0</v>
      </c>
      <c r="L219" s="35" t="str">
        <f t="shared" si="27"/>
        <v/>
      </c>
      <c r="M219" s="37"/>
      <c r="N219" s="38"/>
      <c r="O219" s="152"/>
      <c r="P219" s="148"/>
      <c r="Q219" s="39"/>
      <c r="R219" s="202"/>
      <c r="S219" s="203"/>
      <c r="T219" s="204"/>
      <c r="U219" s="205"/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30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/>
      <c r="B220" s="15"/>
      <c r="C220" s="16"/>
      <c r="D220" s="17"/>
      <c r="E220" s="18"/>
      <c r="F220" s="19"/>
      <c r="G220" s="32">
        <f t="shared" si="26"/>
        <v>0</v>
      </c>
      <c r="H220" s="12"/>
      <c r="I220" s="33">
        <f t="shared" si="28"/>
        <v>0</v>
      </c>
      <c r="J220" s="11"/>
      <c r="K220" s="34">
        <f t="shared" si="29"/>
        <v>0</v>
      </c>
      <c r="L220" s="35" t="str">
        <f t="shared" si="27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30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/>
      <c r="B221" s="15"/>
      <c r="C221" s="16"/>
      <c r="D221" s="17"/>
      <c r="E221" s="18"/>
      <c r="F221" s="19"/>
      <c r="G221" s="32">
        <f t="shared" si="26"/>
        <v>0</v>
      </c>
      <c r="H221" s="12"/>
      <c r="I221" s="33">
        <f t="shared" si="28"/>
        <v>0</v>
      </c>
      <c r="J221" s="11"/>
      <c r="K221" s="34">
        <f t="shared" si="29"/>
        <v>0</v>
      </c>
      <c r="L221" s="35" t="str">
        <f t="shared" si="27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30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/>
      <c r="B222" s="15"/>
      <c r="C222" s="16"/>
      <c r="D222" s="17"/>
      <c r="E222" s="18"/>
      <c r="F222" s="19"/>
      <c r="G222" s="32">
        <f t="shared" si="26"/>
        <v>0</v>
      </c>
      <c r="H222" s="12"/>
      <c r="I222" s="33">
        <f t="shared" si="28"/>
        <v>0</v>
      </c>
      <c r="J222" s="11"/>
      <c r="K222" s="34">
        <f t="shared" si="29"/>
        <v>0</v>
      </c>
      <c r="L222" s="35" t="str">
        <f t="shared" si="27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30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/>
      <c r="B223" s="15"/>
      <c r="C223" s="16"/>
      <c r="D223" s="17"/>
      <c r="E223" s="18"/>
      <c r="F223" s="19"/>
      <c r="G223" s="32">
        <f t="shared" si="26"/>
        <v>0</v>
      </c>
      <c r="H223" s="12"/>
      <c r="I223" s="33">
        <f t="shared" si="28"/>
        <v>0</v>
      </c>
      <c r="J223" s="11"/>
      <c r="K223" s="34">
        <f t="shared" si="29"/>
        <v>0</v>
      </c>
      <c r="L223" s="35" t="str">
        <f t="shared" si="27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30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/>
      <c r="B224" s="15"/>
      <c r="C224" s="16"/>
      <c r="D224" s="17"/>
      <c r="E224" s="18"/>
      <c r="F224" s="19"/>
      <c r="G224" s="32">
        <f t="shared" si="26"/>
        <v>0</v>
      </c>
      <c r="H224" s="12"/>
      <c r="I224" s="33">
        <f t="shared" si="28"/>
        <v>0</v>
      </c>
      <c r="J224" s="11"/>
      <c r="K224" s="34">
        <f t="shared" si="29"/>
        <v>0</v>
      </c>
      <c r="L224" s="35" t="str">
        <f t="shared" si="27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30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/>
      <c r="B225" s="15"/>
      <c r="C225" s="16"/>
      <c r="D225" s="17"/>
      <c r="E225" s="18"/>
      <c r="F225" s="19"/>
      <c r="G225" s="32">
        <f t="shared" si="26"/>
        <v>0</v>
      </c>
      <c r="H225" s="12"/>
      <c r="I225" s="33">
        <f t="shared" si="28"/>
        <v>0</v>
      </c>
      <c r="J225" s="11"/>
      <c r="K225" s="34">
        <f t="shared" si="29"/>
        <v>0</v>
      </c>
      <c r="L225" s="35" t="str">
        <f t="shared" si="27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30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/>
      <c r="B226" s="15"/>
      <c r="C226" s="16"/>
      <c r="D226" s="17"/>
      <c r="E226" s="18"/>
      <c r="F226" s="19"/>
      <c r="G226" s="32">
        <f t="shared" si="26"/>
        <v>0</v>
      </c>
      <c r="H226" s="12"/>
      <c r="I226" s="33">
        <f t="shared" si="28"/>
        <v>0</v>
      </c>
      <c r="J226" s="11"/>
      <c r="K226" s="34">
        <f t="shared" si="29"/>
        <v>0</v>
      </c>
      <c r="L226" s="35" t="str">
        <f t="shared" si="27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30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/>
      <c r="B227" s="15"/>
      <c r="C227" s="16"/>
      <c r="D227" s="17"/>
      <c r="E227" s="18"/>
      <c r="F227" s="19"/>
      <c r="G227" s="32">
        <f t="shared" si="26"/>
        <v>0</v>
      </c>
      <c r="H227" s="12"/>
      <c r="I227" s="33">
        <f t="shared" si="28"/>
        <v>0</v>
      </c>
      <c r="J227" s="11"/>
      <c r="K227" s="34">
        <f t="shared" si="29"/>
        <v>0</v>
      </c>
      <c r="L227" s="35" t="str">
        <f t="shared" si="27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30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/>
      <c r="B228" s="15"/>
      <c r="C228" s="16"/>
      <c r="D228" s="17"/>
      <c r="E228" s="18"/>
      <c r="F228" s="19"/>
      <c r="G228" s="32">
        <f t="shared" si="26"/>
        <v>0</v>
      </c>
      <c r="H228" s="12"/>
      <c r="I228" s="33">
        <f t="shared" si="28"/>
        <v>0</v>
      </c>
      <c r="J228" s="11"/>
      <c r="K228" s="34">
        <f t="shared" si="29"/>
        <v>0</v>
      </c>
      <c r="L228" s="35" t="str">
        <f t="shared" si="27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30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/>
      <c r="B229" s="15"/>
      <c r="C229" s="16"/>
      <c r="D229" s="17"/>
      <c r="E229" s="18"/>
      <c r="F229" s="19"/>
      <c r="G229" s="32">
        <f t="shared" si="26"/>
        <v>0</v>
      </c>
      <c r="H229" s="12"/>
      <c r="I229" s="33">
        <f t="shared" si="28"/>
        <v>0</v>
      </c>
      <c r="J229" s="11"/>
      <c r="K229" s="34">
        <f t="shared" si="29"/>
        <v>0</v>
      </c>
      <c r="L229" s="35" t="str">
        <f t="shared" si="27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30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/>
      <c r="B230" s="15"/>
      <c r="C230" s="16"/>
      <c r="D230" s="17"/>
      <c r="E230" s="18"/>
      <c r="F230" s="19"/>
      <c r="G230" s="32">
        <f t="shared" ref="G230:G293" si="31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8"/>
        <v>0</v>
      </c>
      <c r="J230" s="11"/>
      <c r="K230" s="34">
        <f t="shared" si="29"/>
        <v>0</v>
      </c>
      <c r="L230" s="35" t="str">
        <f t="shared" si="27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30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/>
      <c r="B231" s="15"/>
      <c r="C231" s="16"/>
      <c r="D231" s="17"/>
      <c r="E231" s="18"/>
      <c r="F231" s="19"/>
      <c r="G231" s="32">
        <f t="shared" si="31"/>
        <v>0</v>
      </c>
      <c r="H231" s="12"/>
      <c r="I231" s="33">
        <f t="shared" si="28"/>
        <v>0</v>
      </c>
      <c r="J231" s="11"/>
      <c r="K231" s="34">
        <f t="shared" si="29"/>
        <v>0</v>
      </c>
      <c r="L231" s="35" t="str">
        <f t="shared" si="27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30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/>
      <c r="B232" s="15"/>
      <c r="C232" s="16"/>
      <c r="D232" s="17"/>
      <c r="E232" s="18"/>
      <c r="F232" s="19"/>
      <c r="G232" s="32">
        <f t="shared" si="31"/>
        <v>0</v>
      </c>
      <c r="H232" s="12"/>
      <c r="I232" s="33">
        <f t="shared" si="28"/>
        <v>0</v>
      </c>
      <c r="J232" s="11"/>
      <c r="K232" s="34">
        <f t="shared" si="29"/>
        <v>0</v>
      </c>
      <c r="L232" s="35" t="str">
        <f t="shared" si="27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30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/>
      <c r="B233" s="15"/>
      <c r="C233" s="16"/>
      <c r="D233" s="17"/>
      <c r="E233" s="18"/>
      <c r="F233" s="19"/>
      <c r="G233" s="32">
        <f t="shared" si="31"/>
        <v>0</v>
      </c>
      <c r="H233" s="12"/>
      <c r="I233" s="33">
        <f t="shared" si="28"/>
        <v>0</v>
      </c>
      <c r="J233" s="11"/>
      <c r="K233" s="34">
        <f t="shared" si="29"/>
        <v>0</v>
      </c>
      <c r="L233" s="35" t="str">
        <f t="shared" si="27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30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/>
      <c r="B234" s="15"/>
      <c r="C234" s="16"/>
      <c r="D234" s="17"/>
      <c r="E234" s="18"/>
      <c r="F234" s="19"/>
      <c r="G234" s="32">
        <f t="shared" si="31"/>
        <v>0</v>
      </c>
      <c r="H234" s="12"/>
      <c r="I234" s="33">
        <f t="shared" si="28"/>
        <v>0</v>
      </c>
      <c r="J234" s="11"/>
      <c r="K234" s="34">
        <f t="shared" si="29"/>
        <v>0</v>
      </c>
      <c r="L234" s="35" t="str">
        <f t="shared" si="27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30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/>
      <c r="B235" s="15"/>
      <c r="C235" s="16"/>
      <c r="D235" s="17"/>
      <c r="E235" s="18"/>
      <c r="F235" s="19"/>
      <c r="G235" s="32">
        <f t="shared" si="31"/>
        <v>0</v>
      </c>
      <c r="H235" s="12"/>
      <c r="I235" s="33">
        <f t="shared" si="28"/>
        <v>0</v>
      </c>
      <c r="J235" s="11"/>
      <c r="K235" s="34">
        <f t="shared" si="29"/>
        <v>0</v>
      </c>
      <c r="L235" s="35" t="str">
        <f t="shared" si="27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30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/>
      <c r="B236" s="15"/>
      <c r="C236" s="16"/>
      <c r="D236" s="17"/>
      <c r="E236" s="18"/>
      <c r="F236" s="19"/>
      <c r="G236" s="32">
        <f t="shared" si="31"/>
        <v>0</v>
      </c>
      <c r="H236" s="12"/>
      <c r="I236" s="33">
        <f t="shared" si="28"/>
        <v>0</v>
      </c>
      <c r="J236" s="11"/>
      <c r="K236" s="34">
        <f t="shared" si="29"/>
        <v>0</v>
      </c>
      <c r="L236" s="35" t="str">
        <f t="shared" si="27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30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/>
      <c r="B237" s="15"/>
      <c r="C237" s="16"/>
      <c r="D237" s="17"/>
      <c r="E237" s="18"/>
      <c r="F237" s="19"/>
      <c r="G237" s="32">
        <f t="shared" si="31"/>
        <v>0</v>
      </c>
      <c r="H237" s="12"/>
      <c r="I237" s="33">
        <f t="shared" si="28"/>
        <v>0</v>
      </c>
      <c r="J237" s="11"/>
      <c r="K237" s="34">
        <f t="shared" si="29"/>
        <v>0</v>
      </c>
      <c r="L237" s="35" t="str">
        <f t="shared" si="27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30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/>
      <c r="B238" s="15"/>
      <c r="C238" s="16"/>
      <c r="D238" s="17"/>
      <c r="E238" s="18"/>
      <c r="F238" s="19"/>
      <c r="G238" s="32">
        <f t="shared" si="31"/>
        <v>0</v>
      </c>
      <c r="H238" s="12"/>
      <c r="I238" s="33">
        <f t="shared" si="28"/>
        <v>0</v>
      </c>
      <c r="J238" s="11"/>
      <c r="K238" s="34">
        <f t="shared" si="29"/>
        <v>0</v>
      </c>
      <c r="L238" s="35" t="str">
        <f t="shared" si="27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30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/>
      <c r="B239" s="15"/>
      <c r="C239" s="16"/>
      <c r="D239" s="17"/>
      <c r="E239" s="18"/>
      <c r="F239" s="19"/>
      <c r="G239" s="32">
        <f t="shared" si="31"/>
        <v>0</v>
      </c>
      <c r="H239" s="12"/>
      <c r="I239" s="33">
        <f t="shared" si="28"/>
        <v>0</v>
      </c>
      <c r="J239" s="11"/>
      <c r="K239" s="34">
        <f t="shared" si="29"/>
        <v>0</v>
      </c>
      <c r="L239" s="35" t="str">
        <f t="shared" si="27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30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/>
      <c r="B240" s="15"/>
      <c r="C240" s="16"/>
      <c r="D240" s="17"/>
      <c r="E240" s="18"/>
      <c r="F240" s="19"/>
      <c r="G240" s="32">
        <f t="shared" si="31"/>
        <v>0</v>
      </c>
      <c r="H240" s="12"/>
      <c r="I240" s="33">
        <f t="shared" si="28"/>
        <v>0</v>
      </c>
      <c r="J240" s="11"/>
      <c r="K240" s="34">
        <f t="shared" si="29"/>
        <v>0</v>
      </c>
      <c r="L240" s="35" t="str">
        <f t="shared" si="27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30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/>
      <c r="B241" s="15"/>
      <c r="C241" s="16"/>
      <c r="D241" s="17"/>
      <c r="E241" s="18"/>
      <c r="F241" s="19"/>
      <c r="G241" s="32">
        <f t="shared" si="31"/>
        <v>0</v>
      </c>
      <c r="H241" s="12"/>
      <c r="I241" s="33">
        <f t="shared" si="28"/>
        <v>0</v>
      </c>
      <c r="J241" s="11"/>
      <c r="K241" s="34">
        <f t="shared" si="29"/>
        <v>0</v>
      </c>
      <c r="L241" s="35" t="str">
        <f t="shared" si="27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30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/>
      <c r="B242" s="15"/>
      <c r="C242" s="16"/>
      <c r="D242" s="17"/>
      <c r="E242" s="18"/>
      <c r="F242" s="19"/>
      <c r="G242" s="32">
        <f t="shared" si="31"/>
        <v>0</v>
      </c>
      <c r="H242" s="12"/>
      <c r="I242" s="33">
        <f t="shared" si="28"/>
        <v>0</v>
      </c>
      <c r="J242" s="11"/>
      <c r="K242" s="34">
        <f t="shared" si="29"/>
        <v>0</v>
      </c>
      <c r="L242" s="35" t="str">
        <f t="shared" si="27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30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/>
      <c r="B243" s="15"/>
      <c r="C243" s="16"/>
      <c r="D243" s="17"/>
      <c r="E243" s="18"/>
      <c r="F243" s="19"/>
      <c r="G243" s="32">
        <f t="shared" si="31"/>
        <v>0</v>
      </c>
      <c r="H243" s="12"/>
      <c r="I243" s="33">
        <f t="shared" si="28"/>
        <v>0</v>
      </c>
      <c r="J243" s="11"/>
      <c r="K243" s="34">
        <f t="shared" si="29"/>
        <v>0</v>
      </c>
      <c r="L243" s="35" t="str">
        <f t="shared" si="27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30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/>
      <c r="B244" s="15"/>
      <c r="C244" s="16"/>
      <c r="D244" s="17"/>
      <c r="E244" s="18"/>
      <c r="F244" s="19"/>
      <c r="G244" s="32">
        <f t="shared" si="31"/>
        <v>0</v>
      </c>
      <c r="H244" s="12"/>
      <c r="I244" s="33">
        <f t="shared" si="28"/>
        <v>0</v>
      </c>
      <c r="J244" s="11"/>
      <c r="K244" s="34">
        <f t="shared" si="29"/>
        <v>0</v>
      </c>
      <c r="L244" s="35" t="str">
        <f t="shared" si="27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30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/>
      <c r="B245" s="15"/>
      <c r="C245" s="16"/>
      <c r="D245" s="17"/>
      <c r="E245" s="18"/>
      <c r="F245" s="19"/>
      <c r="G245" s="32">
        <f t="shared" si="31"/>
        <v>0</v>
      </c>
      <c r="H245" s="12"/>
      <c r="I245" s="33">
        <f t="shared" si="28"/>
        <v>0</v>
      </c>
      <c r="J245" s="11"/>
      <c r="K245" s="34">
        <f t="shared" si="29"/>
        <v>0</v>
      </c>
      <c r="L245" s="35" t="str">
        <f t="shared" si="27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30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/>
      <c r="B246" s="15"/>
      <c r="C246" s="16"/>
      <c r="D246" s="17"/>
      <c r="E246" s="18"/>
      <c r="F246" s="19"/>
      <c r="G246" s="32">
        <f t="shared" si="31"/>
        <v>0</v>
      </c>
      <c r="H246" s="12"/>
      <c r="I246" s="33">
        <f t="shared" si="28"/>
        <v>0</v>
      </c>
      <c r="J246" s="11"/>
      <c r="K246" s="34">
        <f t="shared" si="29"/>
        <v>0</v>
      </c>
      <c r="L246" s="35" t="str">
        <f t="shared" si="27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30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/>
      <c r="B247" s="15"/>
      <c r="C247" s="16"/>
      <c r="D247" s="17"/>
      <c r="E247" s="18"/>
      <c r="F247" s="19"/>
      <c r="G247" s="32">
        <f t="shared" si="31"/>
        <v>0</v>
      </c>
      <c r="H247" s="12"/>
      <c r="I247" s="33">
        <f t="shared" si="28"/>
        <v>0</v>
      </c>
      <c r="J247" s="11"/>
      <c r="K247" s="34">
        <f t="shared" si="29"/>
        <v>0</v>
      </c>
      <c r="L247" s="35" t="str">
        <f t="shared" si="27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30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/>
      <c r="B248" s="15"/>
      <c r="C248" s="16"/>
      <c r="D248" s="17"/>
      <c r="E248" s="18"/>
      <c r="F248" s="19"/>
      <c r="G248" s="32">
        <f t="shared" si="31"/>
        <v>0</v>
      </c>
      <c r="H248" s="12"/>
      <c r="I248" s="33">
        <f t="shared" si="28"/>
        <v>0</v>
      </c>
      <c r="J248" s="11"/>
      <c r="K248" s="34">
        <f t="shared" si="29"/>
        <v>0</v>
      </c>
      <c r="L248" s="35" t="str">
        <f t="shared" si="27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30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/>
      <c r="B249" s="15"/>
      <c r="C249" s="16"/>
      <c r="D249" s="17"/>
      <c r="E249" s="18"/>
      <c r="F249" s="19"/>
      <c r="G249" s="32">
        <f t="shared" si="31"/>
        <v>0</v>
      </c>
      <c r="H249" s="12"/>
      <c r="I249" s="33">
        <f t="shared" si="28"/>
        <v>0</v>
      </c>
      <c r="J249" s="11"/>
      <c r="K249" s="34">
        <f t="shared" si="29"/>
        <v>0</v>
      </c>
      <c r="L249" s="35" t="str">
        <f t="shared" si="27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30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/>
      <c r="B250" s="15"/>
      <c r="C250" s="16"/>
      <c r="D250" s="17"/>
      <c r="E250" s="18"/>
      <c r="F250" s="19"/>
      <c r="G250" s="32">
        <f t="shared" si="31"/>
        <v>0</v>
      </c>
      <c r="H250" s="12"/>
      <c r="I250" s="33">
        <f t="shared" si="28"/>
        <v>0</v>
      </c>
      <c r="J250" s="11"/>
      <c r="K250" s="34">
        <f t="shared" si="29"/>
        <v>0</v>
      </c>
      <c r="L250" s="35" t="str">
        <f t="shared" si="27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30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/>
      <c r="B251" s="15"/>
      <c r="C251" s="16"/>
      <c r="D251" s="17"/>
      <c r="E251" s="18"/>
      <c r="F251" s="19"/>
      <c r="G251" s="32">
        <f t="shared" si="31"/>
        <v>0</v>
      </c>
      <c r="H251" s="12"/>
      <c r="I251" s="33">
        <f t="shared" si="28"/>
        <v>0</v>
      </c>
      <c r="J251" s="11"/>
      <c r="K251" s="34">
        <f t="shared" si="29"/>
        <v>0</v>
      </c>
      <c r="L251" s="35" t="str">
        <f t="shared" si="27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30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/>
      <c r="B252" s="15"/>
      <c r="C252" s="16"/>
      <c r="D252" s="17"/>
      <c r="E252" s="18"/>
      <c r="F252" s="19"/>
      <c r="G252" s="32">
        <f t="shared" si="31"/>
        <v>0</v>
      </c>
      <c r="H252" s="12"/>
      <c r="I252" s="33">
        <f t="shared" si="28"/>
        <v>0</v>
      </c>
      <c r="J252" s="11"/>
      <c r="K252" s="34">
        <f t="shared" si="29"/>
        <v>0</v>
      </c>
      <c r="L252" s="35" t="str">
        <f t="shared" si="27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30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/>
      <c r="B253" s="15"/>
      <c r="C253" s="16"/>
      <c r="D253" s="17"/>
      <c r="E253" s="18"/>
      <c r="F253" s="19"/>
      <c r="G253" s="32">
        <f t="shared" si="31"/>
        <v>0</v>
      </c>
      <c r="H253" s="12"/>
      <c r="I253" s="33">
        <f t="shared" si="28"/>
        <v>0</v>
      </c>
      <c r="J253" s="11"/>
      <c r="K253" s="34">
        <f t="shared" si="29"/>
        <v>0</v>
      </c>
      <c r="L253" s="35" t="str">
        <f t="shared" si="27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30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/>
      <c r="B254" s="15"/>
      <c r="C254" s="16"/>
      <c r="D254" s="17"/>
      <c r="E254" s="18"/>
      <c r="F254" s="19"/>
      <c r="G254" s="32">
        <f t="shared" si="31"/>
        <v>0</v>
      </c>
      <c r="H254" s="12"/>
      <c r="I254" s="33">
        <f t="shared" si="28"/>
        <v>0</v>
      </c>
      <c r="J254" s="11"/>
      <c r="K254" s="34">
        <f t="shared" si="29"/>
        <v>0</v>
      </c>
      <c r="L254" s="35" t="str">
        <f t="shared" si="27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30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/>
      <c r="B255" s="15"/>
      <c r="C255" s="16"/>
      <c r="D255" s="17"/>
      <c r="E255" s="18"/>
      <c r="F255" s="19"/>
      <c r="G255" s="32">
        <f t="shared" si="31"/>
        <v>0</v>
      </c>
      <c r="H255" s="12"/>
      <c r="I255" s="33">
        <f t="shared" si="28"/>
        <v>0</v>
      </c>
      <c r="J255" s="11"/>
      <c r="K255" s="34">
        <f t="shared" si="29"/>
        <v>0</v>
      </c>
      <c r="L255" s="35" t="str">
        <f t="shared" si="27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30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/>
      <c r="B256" s="15"/>
      <c r="C256" s="16"/>
      <c r="D256" s="17"/>
      <c r="E256" s="18"/>
      <c r="F256" s="19"/>
      <c r="G256" s="32">
        <f t="shared" si="31"/>
        <v>0</v>
      </c>
      <c r="H256" s="12"/>
      <c r="I256" s="33">
        <f t="shared" si="28"/>
        <v>0</v>
      </c>
      <c r="J256" s="11"/>
      <c r="K256" s="34">
        <f t="shared" si="29"/>
        <v>0</v>
      </c>
      <c r="L256" s="35" t="str">
        <f t="shared" si="27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30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/>
      <c r="B257" s="15"/>
      <c r="C257" s="16"/>
      <c r="D257" s="17"/>
      <c r="E257" s="18"/>
      <c r="F257" s="19"/>
      <c r="G257" s="32">
        <f t="shared" si="31"/>
        <v>0</v>
      </c>
      <c r="H257" s="12"/>
      <c r="I257" s="33">
        <f t="shared" si="28"/>
        <v>0</v>
      </c>
      <c r="J257" s="11"/>
      <c r="K257" s="34">
        <f t="shared" si="29"/>
        <v>0</v>
      </c>
      <c r="L257" s="35" t="str">
        <f t="shared" si="27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30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31"/>
        <v>0</v>
      </c>
      <c r="H258" s="12"/>
      <c r="I258" s="33">
        <f t="shared" si="28"/>
        <v>0</v>
      </c>
      <c r="J258" s="11"/>
      <c r="K258" s="34">
        <f t="shared" si="29"/>
        <v>0</v>
      </c>
      <c r="L258" s="35" t="str">
        <f t="shared" si="27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30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31"/>
        <v>0</v>
      </c>
      <c r="H259" s="12"/>
      <c r="I259" s="33">
        <f t="shared" si="28"/>
        <v>0</v>
      </c>
      <c r="J259" s="11"/>
      <c r="K259" s="34">
        <f t="shared" si="29"/>
        <v>0</v>
      </c>
      <c r="L259" s="35" t="str">
        <f t="shared" ref="L259:L312" si="32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30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31"/>
        <v>0</v>
      </c>
      <c r="H260" s="12"/>
      <c r="I260" s="33">
        <f t="shared" ref="I260:I312" si="33">IF(OR(H260="Non",H260=""),G260,MAX(0,G260-15))</f>
        <v>0</v>
      </c>
      <c r="J260" s="11"/>
      <c r="K260" s="34">
        <f t="shared" si="29"/>
        <v>0</v>
      </c>
      <c r="L260" s="35" t="str">
        <f t="shared" si="32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30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31"/>
        <v>0</v>
      </c>
      <c r="H261" s="12"/>
      <c r="I261" s="33">
        <f t="shared" si="33"/>
        <v>0</v>
      </c>
      <c r="J261" s="11"/>
      <c r="K261" s="34">
        <f t="shared" si="29"/>
        <v>0</v>
      </c>
      <c r="L261" s="35" t="str">
        <f t="shared" si="32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30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31"/>
        <v>0</v>
      </c>
      <c r="H262" s="12"/>
      <c r="I262" s="33">
        <f t="shared" si="33"/>
        <v>0</v>
      </c>
      <c r="J262" s="11"/>
      <c r="K262" s="34">
        <f t="shared" ref="K262:K312" si="34">SUM(N262,S262,X262)</f>
        <v>0</v>
      </c>
      <c r="L262" s="35" t="str">
        <f t="shared" si="32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30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31"/>
        <v>0</v>
      </c>
      <c r="H263" s="12"/>
      <c r="I263" s="33">
        <f t="shared" si="33"/>
        <v>0</v>
      </c>
      <c r="J263" s="11"/>
      <c r="K263" s="34">
        <f t="shared" si="34"/>
        <v>0</v>
      </c>
      <c r="L263" s="35" t="str">
        <f t="shared" si="32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30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31"/>
        <v>0</v>
      </c>
      <c r="H264" s="12"/>
      <c r="I264" s="33">
        <f t="shared" si="33"/>
        <v>0</v>
      </c>
      <c r="J264" s="11"/>
      <c r="K264" s="34">
        <f t="shared" si="34"/>
        <v>0</v>
      </c>
      <c r="L264" s="35" t="str">
        <f t="shared" si="32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30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31"/>
        <v>0</v>
      </c>
      <c r="H265" s="12"/>
      <c r="I265" s="33">
        <f t="shared" si="33"/>
        <v>0</v>
      </c>
      <c r="J265" s="11"/>
      <c r="K265" s="34">
        <f t="shared" si="34"/>
        <v>0</v>
      </c>
      <c r="L265" s="35" t="str">
        <f t="shared" si="32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30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31"/>
        <v>0</v>
      </c>
      <c r="H266" s="12"/>
      <c r="I266" s="33">
        <f t="shared" si="33"/>
        <v>0</v>
      </c>
      <c r="J266" s="11"/>
      <c r="K266" s="34">
        <f t="shared" si="34"/>
        <v>0</v>
      </c>
      <c r="L266" s="35" t="str">
        <f t="shared" si="32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30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31"/>
        <v>0</v>
      </c>
      <c r="H267" s="12"/>
      <c r="I267" s="33">
        <f t="shared" si="33"/>
        <v>0</v>
      </c>
      <c r="J267" s="11"/>
      <c r="K267" s="34">
        <f t="shared" si="34"/>
        <v>0</v>
      </c>
      <c r="L267" s="35" t="str">
        <f t="shared" si="32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30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31"/>
        <v>0</v>
      </c>
      <c r="H268" s="12"/>
      <c r="I268" s="33">
        <f t="shared" si="33"/>
        <v>0</v>
      </c>
      <c r="J268" s="11"/>
      <c r="K268" s="34">
        <f t="shared" si="34"/>
        <v>0</v>
      </c>
      <c r="L268" s="35" t="str">
        <f t="shared" si="32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30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31"/>
        <v>0</v>
      </c>
      <c r="H269" s="12"/>
      <c r="I269" s="33">
        <f t="shared" si="33"/>
        <v>0</v>
      </c>
      <c r="J269" s="11"/>
      <c r="K269" s="34">
        <f t="shared" si="34"/>
        <v>0</v>
      </c>
      <c r="L269" s="35" t="str">
        <f t="shared" si="32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30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31"/>
        <v>0</v>
      </c>
      <c r="H270" s="12"/>
      <c r="I270" s="33">
        <f t="shared" si="33"/>
        <v>0</v>
      </c>
      <c r="J270" s="11"/>
      <c r="K270" s="34">
        <f t="shared" si="34"/>
        <v>0</v>
      </c>
      <c r="L270" s="35" t="str">
        <f t="shared" si="32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30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31"/>
        <v>0</v>
      </c>
      <c r="H271" s="12"/>
      <c r="I271" s="33">
        <f t="shared" si="33"/>
        <v>0</v>
      </c>
      <c r="J271" s="11"/>
      <c r="K271" s="34">
        <f t="shared" si="34"/>
        <v>0</v>
      </c>
      <c r="L271" s="35" t="str">
        <f t="shared" si="32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30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31"/>
        <v>0</v>
      </c>
      <c r="H272" s="12"/>
      <c r="I272" s="33">
        <f t="shared" si="33"/>
        <v>0</v>
      </c>
      <c r="J272" s="11"/>
      <c r="K272" s="34">
        <f t="shared" si="34"/>
        <v>0</v>
      </c>
      <c r="L272" s="35" t="str">
        <f t="shared" si="32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30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31"/>
        <v>0</v>
      </c>
      <c r="H273" s="12"/>
      <c r="I273" s="33">
        <f t="shared" si="33"/>
        <v>0</v>
      </c>
      <c r="J273" s="11"/>
      <c r="K273" s="34">
        <f t="shared" si="34"/>
        <v>0</v>
      </c>
      <c r="L273" s="35" t="str">
        <f t="shared" si="32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30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31"/>
        <v>0</v>
      </c>
      <c r="H274" s="12"/>
      <c r="I274" s="33">
        <f t="shared" si="33"/>
        <v>0</v>
      </c>
      <c r="J274" s="11"/>
      <c r="K274" s="34">
        <f t="shared" si="34"/>
        <v>0</v>
      </c>
      <c r="L274" s="35" t="str">
        <f t="shared" si="32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30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31"/>
        <v>0</v>
      </c>
      <c r="H275" s="12"/>
      <c r="I275" s="33">
        <f t="shared" si="33"/>
        <v>0</v>
      </c>
      <c r="J275" s="11"/>
      <c r="K275" s="34">
        <f t="shared" si="34"/>
        <v>0</v>
      </c>
      <c r="L275" s="35" t="str">
        <f t="shared" si="32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30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31"/>
        <v>0</v>
      </c>
      <c r="H276" s="12"/>
      <c r="I276" s="33">
        <f t="shared" si="33"/>
        <v>0</v>
      </c>
      <c r="J276" s="11"/>
      <c r="K276" s="34">
        <f t="shared" si="34"/>
        <v>0</v>
      </c>
      <c r="L276" s="35" t="str">
        <f t="shared" si="32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30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31"/>
        <v>0</v>
      </c>
      <c r="H277" s="12"/>
      <c r="I277" s="33">
        <f t="shared" si="33"/>
        <v>0</v>
      </c>
      <c r="J277" s="11"/>
      <c r="K277" s="34">
        <f t="shared" si="34"/>
        <v>0</v>
      </c>
      <c r="L277" s="35" t="str">
        <f t="shared" si="32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35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31"/>
        <v>0</v>
      </c>
      <c r="H278" s="12"/>
      <c r="I278" s="33">
        <f t="shared" si="33"/>
        <v>0</v>
      </c>
      <c r="J278" s="11"/>
      <c r="K278" s="34">
        <f t="shared" si="34"/>
        <v>0</v>
      </c>
      <c r="L278" s="35" t="str">
        <f t="shared" si="32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35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31"/>
        <v>0</v>
      </c>
      <c r="H279" s="12"/>
      <c r="I279" s="33">
        <f t="shared" si="33"/>
        <v>0</v>
      </c>
      <c r="J279" s="11"/>
      <c r="K279" s="34">
        <f t="shared" si="34"/>
        <v>0</v>
      </c>
      <c r="L279" s="35" t="str">
        <f t="shared" si="32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35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31"/>
        <v>0</v>
      </c>
      <c r="H280" s="12"/>
      <c r="I280" s="33">
        <f t="shared" si="33"/>
        <v>0</v>
      </c>
      <c r="J280" s="11"/>
      <c r="K280" s="34">
        <f t="shared" si="34"/>
        <v>0</v>
      </c>
      <c r="L280" s="35" t="str">
        <f t="shared" si="32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35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31"/>
        <v>0</v>
      </c>
      <c r="H281" s="12"/>
      <c r="I281" s="33">
        <f t="shared" ref="I281:I310" si="36">IF(OR(H281="Non",H281=""),G281,MAX(0,G281-15))</f>
        <v>0</v>
      </c>
      <c r="J281" s="11"/>
      <c r="K281" s="34">
        <f t="shared" ref="K281:K310" si="37">SUM(N281,S281,X281)</f>
        <v>0</v>
      </c>
      <c r="L281" s="35" t="str">
        <f t="shared" si="32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35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31"/>
        <v>0</v>
      </c>
      <c r="H282" s="12"/>
      <c r="I282" s="33">
        <f t="shared" si="36"/>
        <v>0</v>
      </c>
      <c r="J282" s="11"/>
      <c r="K282" s="34">
        <f t="shared" si="37"/>
        <v>0</v>
      </c>
      <c r="L282" s="35" t="str">
        <f t="shared" si="32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35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31"/>
        <v>0</v>
      </c>
      <c r="H283" s="12"/>
      <c r="I283" s="33">
        <f t="shared" si="36"/>
        <v>0</v>
      </c>
      <c r="J283" s="11"/>
      <c r="K283" s="34">
        <f t="shared" si="37"/>
        <v>0</v>
      </c>
      <c r="L283" s="35" t="str">
        <f t="shared" si="32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35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31"/>
        <v>0</v>
      </c>
      <c r="H284" s="12"/>
      <c r="I284" s="33">
        <f t="shared" si="36"/>
        <v>0</v>
      </c>
      <c r="J284" s="11"/>
      <c r="K284" s="34">
        <f t="shared" si="37"/>
        <v>0</v>
      </c>
      <c r="L284" s="35" t="str">
        <f t="shared" si="32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35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31"/>
        <v>0</v>
      </c>
      <c r="H285" s="12"/>
      <c r="I285" s="33">
        <f t="shared" si="36"/>
        <v>0</v>
      </c>
      <c r="J285" s="11"/>
      <c r="K285" s="34">
        <f t="shared" si="37"/>
        <v>0</v>
      </c>
      <c r="L285" s="35" t="str">
        <f t="shared" si="32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35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31"/>
        <v>0</v>
      </c>
      <c r="H286" s="12"/>
      <c r="I286" s="33">
        <f t="shared" si="36"/>
        <v>0</v>
      </c>
      <c r="J286" s="11"/>
      <c r="K286" s="34">
        <f t="shared" si="37"/>
        <v>0</v>
      </c>
      <c r="L286" s="35" t="str">
        <f t="shared" si="32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35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31"/>
        <v>0</v>
      </c>
      <c r="H287" s="12"/>
      <c r="I287" s="33">
        <f t="shared" si="36"/>
        <v>0</v>
      </c>
      <c r="J287" s="11"/>
      <c r="K287" s="34">
        <f t="shared" si="37"/>
        <v>0</v>
      </c>
      <c r="L287" s="35" t="str">
        <f t="shared" si="32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35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31"/>
        <v>0</v>
      </c>
      <c r="H288" s="12"/>
      <c r="I288" s="33">
        <f t="shared" si="36"/>
        <v>0</v>
      </c>
      <c r="J288" s="11"/>
      <c r="K288" s="34">
        <f t="shared" si="37"/>
        <v>0</v>
      </c>
      <c r="L288" s="35" t="str">
        <f t="shared" si="32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35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31"/>
        <v>0</v>
      </c>
      <c r="H289" s="12"/>
      <c r="I289" s="33">
        <f t="shared" si="36"/>
        <v>0</v>
      </c>
      <c r="J289" s="11"/>
      <c r="K289" s="34">
        <f t="shared" si="37"/>
        <v>0</v>
      </c>
      <c r="L289" s="35" t="str">
        <f t="shared" si="32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35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31"/>
        <v>0</v>
      </c>
      <c r="H290" s="12"/>
      <c r="I290" s="33">
        <f t="shared" si="36"/>
        <v>0</v>
      </c>
      <c r="J290" s="11"/>
      <c r="K290" s="34">
        <f t="shared" si="37"/>
        <v>0</v>
      </c>
      <c r="L290" s="35" t="str">
        <f t="shared" si="32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35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31"/>
        <v>0</v>
      </c>
      <c r="H291" s="12"/>
      <c r="I291" s="33">
        <f t="shared" si="36"/>
        <v>0</v>
      </c>
      <c r="J291" s="11"/>
      <c r="K291" s="34">
        <f t="shared" si="37"/>
        <v>0</v>
      </c>
      <c r="L291" s="35" t="str">
        <f t="shared" si="32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35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31"/>
        <v>0</v>
      </c>
      <c r="H292" s="12"/>
      <c r="I292" s="33">
        <f t="shared" si="36"/>
        <v>0</v>
      </c>
      <c r="J292" s="11"/>
      <c r="K292" s="34">
        <f t="shared" si="37"/>
        <v>0</v>
      </c>
      <c r="L292" s="35" t="str">
        <f t="shared" si="32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35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31"/>
        <v>0</v>
      </c>
      <c r="H293" s="12"/>
      <c r="I293" s="33">
        <f t="shared" si="36"/>
        <v>0</v>
      </c>
      <c r="J293" s="11"/>
      <c r="K293" s="34">
        <f t="shared" si="37"/>
        <v>0</v>
      </c>
      <c r="L293" s="35" t="str">
        <f t="shared" si="32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35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38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6"/>
        <v>0</v>
      </c>
      <c r="J294" s="11"/>
      <c r="K294" s="34">
        <f t="shared" si="37"/>
        <v>0</v>
      </c>
      <c r="L294" s="35" t="str">
        <f t="shared" si="32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35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38"/>
        <v>0</v>
      </c>
      <c r="H295" s="12"/>
      <c r="I295" s="33">
        <f t="shared" si="36"/>
        <v>0</v>
      </c>
      <c r="J295" s="11"/>
      <c r="K295" s="34">
        <f t="shared" si="37"/>
        <v>0</v>
      </c>
      <c r="L295" s="35" t="str">
        <f t="shared" si="32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35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38"/>
        <v>0</v>
      </c>
      <c r="H296" s="12"/>
      <c r="I296" s="33">
        <f t="shared" si="36"/>
        <v>0</v>
      </c>
      <c r="J296" s="11"/>
      <c r="K296" s="34">
        <f t="shared" si="37"/>
        <v>0</v>
      </c>
      <c r="L296" s="35" t="str">
        <f t="shared" si="32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35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38"/>
        <v>0</v>
      </c>
      <c r="H297" s="12"/>
      <c r="I297" s="33">
        <f t="shared" si="36"/>
        <v>0</v>
      </c>
      <c r="J297" s="11"/>
      <c r="K297" s="34">
        <f t="shared" si="37"/>
        <v>0</v>
      </c>
      <c r="L297" s="35" t="str">
        <f t="shared" si="32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35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38"/>
        <v>0</v>
      </c>
      <c r="H298" s="12"/>
      <c r="I298" s="33">
        <f t="shared" si="36"/>
        <v>0</v>
      </c>
      <c r="J298" s="11"/>
      <c r="K298" s="34">
        <f t="shared" si="37"/>
        <v>0</v>
      </c>
      <c r="L298" s="35" t="str">
        <f t="shared" si="32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35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38"/>
        <v>0</v>
      </c>
      <c r="H299" s="12"/>
      <c r="I299" s="33">
        <f t="shared" si="36"/>
        <v>0</v>
      </c>
      <c r="J299" s="11"/>
      <c r="K299" s="34">
        <f t="shared" si="37"/>
        <v>0</v>
      </c>
      <c r="L299" s="35" t="str">
        <f t="shared" si="32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35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38"/>
        <v>0</v>
      </c>
      <c r="H300" s="12"/>
      <c r="I300" s="33">
        <f t="shared" si="36"/>
        <v>0</v>
      </c>
      <c r="J300" s="11"/>
      <c r="K300" s="34">
        <f t="shared" si="37"/>
        <v>0</v>
      </c>
      <c r="L300" s="35" t="str">
        <f t="shared" si="32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35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38"/>
        <v>0</v>
      </c>
      <c r="H301" s="12"/>
      <c r="I301" s="33">
        <f t="shared" si="36"/>
        <v>0</v>
      </c>
      <c r="J301" s="11"/>
      <c r="K301" s="34">
        <f t="shared" si="37"/>
        <v>0</v>
      </c>
      <c r="L301" s="35" t="str">
        <f t="shared" si="32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35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38"/>
        <v>0</v>
      </c>
      <c r="H302" s="12"/>
      <c r="I302" s="33">
        <f t="shared" si="36"/>
        <v>0</v>
      </c>
      <c r="J302" s="11"/>
      <c r="K302" s="34">
        <f t="shared" si="37"/>
        <v>0</v>
      </c>
      <c r="L302" s="35" t="str">
        <f t="shared" si="32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35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38"/>
        <v>0</v>
      </c>
      <c r="H303" s="12"/>
      <c r="I303" s="33">
        <f t="shared" si="36"/>
        <v>0</v>
      </c>
      <c r="J303" s="11"/>
      <c r="K303" s="34">
        <f t="shared" si="37"/>
        <v>0</v>
      </c>
      <c r="L303" s="35" t="str">
        <f t="shared" si="32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35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38"/>
        <v>0</v>
      </c>
      <c r="H304" s="12"/>
      <c r="I304" s="33">
        <f t="shared" si="36"/>
        <v>0</v>
      </c>
      <c r="J304" s="11"/>
      <c r="K304" s="34">
        <f t="shared" si="37"/>
        <v>0</v>
      </c>
      <c r="L304" s="35" t="str">
        <f t="shared" si="32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35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38"/>
        <v>0</v>
      </c>
      <c r="H305" s="12"/>
      <c r="I305" s="33">
        <f t="shared" si="36"/>
        <v>0</v>
      </c>
      <c r="J305" s="11"/>
      <c r="K305" s="34">
        <f t="shared" si="37"/>
        <v>0</v>
      </c>
      <c r="L305" s="35" t="str">
        <f t="shared" si="32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35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38"/>
        <v>0</v>
      </c>
      <c r="H306" s="12"/>
      <c r="I306" s="33">
        <f t="shared" si="36"/>
        <v>0</v>
      </c>
      <c r="J306" s="11"/>
      <c r="K306" s="34">
        <f t="shared" si="37"/>
        <v>0</v>
      </c>
      <c r="L306" s="35" t="str">
        <f t="shared" si="32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35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38"/>
        <v>0</v>
      </c>
      <c r="H307" s="12"/>
      <c r="I307" s="33">
        <f t="shared" si="36"/>
        <v>0</v>
      </c>
      <c r="J307" s="11"/>
      <c r="K307" s="34">
        <f t="shared" si="37"/>
        <v>0</v>
      </c>
      <c r="L307" s="35" t="str">
        <f t="shared" si="32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35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38"/>
        <v>0</v>
      </c>
      <c r="H308" s="12"/>
      <c r="I308" s="33">
        <f t="shared" si="36"/>
        <v>0</v>
      </c>
      <c r="J308" s="11"/>
      <c r="K308" s="34">
        <f t="shared" si="37"/>
        <v>0</v>
      </c>
      <c r="L308" s="35" t="str">
        <f t="shared" si="32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35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38"/>
        <v>0</v>
      </c>
      <c r="H309" s="12"/>
      <c r="I309" s="33">
        <f t="shared" si="36"/>
        <v>0</v>
      </c>
      <c r="J309" s="11"/>
      <c r="K309" s="34">
        <f t="shared" si="37"/>
        <v>0</v>
      </c>
      <c r="L309" s="35" t="str">
        <f t="shared" si="32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35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38"/>
        <v>0</v>
      </c>
      <c r="H310" s="12"/>
      <c r="I310" s="33">
        <f t="shared" si="36"/>
        <v>0</v>
      </c>
      <c r="J310" s="11"/>
      <c r="K310" s="34">
        <f t="shared" si="37"/>
        <v>0</v>
      </c>
      <c r="L310" s="35" t="str">
        <f t="shared" si="32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35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38"/>
        <v>0</v>
      </c>
      <c r="H311" s="12"/>
      <c r="I311" s="33">
        <f t="shared" si="33"/>
        <v>0</v>
      </c>
      <c r="J311" s="11"/>
      <c r="K311" s="34">
        <f t="shared" si="34"/>
        <v>0</v>
      </c>
      <c r="L311" s="35" t="str">
        <f t="shared" si="32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35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38"/>
        <v>0</v>
      </c>
      <c r="H312" s="13"/>
      <c r="I312" s="43">
        <f t="shared" si="33"/>
        <v>0</v>
      </c>
      <c r="J312" s="46"/>
      <c r="K312" s="44">
        <f t="shared" si="34"/>
        <v>0</v>
      </c>
      <c r="L312" s="45" t="str">
        <f t="shared" si="32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35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29815</v>
      </c>
      <c r="H313" s="94"/>
      <c r="I313" s="97">
        <f>SUM(I3:I312)</f>
        <v>29395</v>
      </c>
      <c r="J313" s="98"/>
      <c r="K313" s="99">
        <f>SUM(K3:K312)</f>
        <v>25790.959999999999</v>
      </c>
      <c r="L313" s="100">
        <f>SUM(L3:L312)</f>
        <v>3604.04</v>
      </c>
      <c r="M313" s="101"/>
      <c r="N313" s="153">
        <f>SUM(N3:N312)</f>
        <v>19852.82</v>
      </c>
      <c r="O313" s="101"/>
      <c r="P313" s="101"/>
      <c r="Q313" s="101"/>
      <c r="R313" s="217"/>
      <c r="S313" s="218">
        <f>SUM(S3:S312)</f>
        <v>4174.82</v>
      </c>
      <c r="T313" s="217"/>
      <c r="U313" s="217"/>
      <c r="V313" s="217"/>
      <c r="W313" s="258"/>
      <c r="X313" s="259">
        <f>SUM(X3:X312)</f>
        <v>1763.32</v>
      </c>
      <c r="Y313" s="258"/>
      <c r="Z313" s="258"/>
      <c r="AA313" s="258"/>
      <c r="AB313" s="98"/>
      <c r="AC313" s="98"/>
      <c r="AD313" s="154">
        <f>SUM(AD3:AD312)</f>
        <v>2480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145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3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30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156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2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1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2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182.57763975155279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3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165.14044943820224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8" priority="151">
      <formula>$I3=0</formula>
    </cfRule>
  </conditionalFormatting>
  <conditionalFormatting sqref="AD3:AG83 AD101:AG111 AD113:AG169 AD173:AG312">
    <cfRule type="expression" dxfId="187" priority="214">
      <formula>OR($AC3&lt;&gt;"Oui",$AD3=0)</formula>
    </cfRule>
  </conditionalFormatting>
  <conditionalFormatting sqref="L3:L83 L311:L312 L101:L111 L113:L169 L173:L280">
    <cfRule type="cellIs" dxfId="186" priority="212" operator="between">
      <formula>1</formula>
      <formula>250</formula>
    </cfRule>
  </conditionalFormatting>
  <conditionalFormatting sqref="K311:K312 K3:K83 K102:K111 K113:K169 K173:K280">
    <cfRule type="expression" dxfId="185" priority="210">
      <formula>AND($L3&gt;0,$L3&lt;&gt;"")</formula>
    </cfRule>
    <cfRule type="expression" dxfId="184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3" priority="209">
      <formula>AND($D3&lt;&gt;"",A3="")</formula>
    </cfRule>
  </conditionalFormatting>
  <conditionalFormatting sqref="O3:P4 O101:P111 O113:P169 O173:P312">
    <cfRule type="expression" dxfId="182" priority="205">
      <formula>OR($M3="",$M3="Espèces",$M3="Carte Bleue")</formula>
    </cfRule>
  </conditionalFormatting>
  <conditionalFormatting sqref="T3:U4 T101:U111 T113:U169 T173:U312">
    <cfRule type="expression" dxfId="181" priority="204">
      <formula>OR($R3="",$R3="Espèces",$R3="Indemnisation",$R3="Pass'Sport",$R3="Carte Bleue")</formula>
    </cfRule>
  </conditionalFormatting>
  <conditionalFormatting sqref="Y3:Z4 Z97 Y98:Z111 Y114:Z169 Y173:Z312">
    <cfRule type="expression" dxfId="180" priority="206">
      <formula>OR($W3="",$W3="Espèces",$W3="Carte Bleue")</formula>
    </cfRule>
  </conditionalFormatting>
  <conditionalFormatting sqref="N3:N4 N101:N111 N113:N169 Q3:Q169 Q173:Q312 N173:N312">
    <cfRule type="expression" dxfId="179" priority="203">
      <formula>$M3=""</formula>
    </cfRule>
  </conditionalFormatting>
  <conditionalFormatting sqref="S3:S4 S101:S111 V3:V111 V113:V169 S113:S169 S173:S312 V173:V312">
    <cfRule type="expression" dxfId="178" priority="202">
      <formula>$R3=""</formula>
    </cfRule>
  </conditionalFormatting>
  <conditionalFormatting sqref="X3:X4 X101:X111 AA3:AA111 AA113:AA169 X114:X169 X173:X312 AA173:AA312">
    <cfRule type="expression" dxfId="177" priority="201">
      <formula>$W3=""</formula>
    </cfRule>
  </conditionalFormatting>
  <conditionalFormatting sqref="K281:L310">
    <cfRule type="expression" dxfId="176" priority="199">
      <formula>$I281=0</formula>
    </cfRule>
  </conditionalFormatting>
  <conditionalFormatting sqref="L281:L310">
    <cfRule type="cellIs" dxfId="175" priority="197" operator="between">
      <formula>1</formula>
      <formula>250</formula>
    </cfRule>
  </conditionalFormatting>
  <conditionalFormatting sqref="K281:K310">
    <cfRule type="expression" dxfId="174" priority="195">
      <formula>AND($L281&gt;0,$L281&lt;&gt;"")</formula>
    </cfRule>
    <cfRule type="expression" dxfId="173" priority="196">
      <formula>$I281&gt;0</formula>
    </cfRule>
  </conditionalFormatting>
  <conditionalFormatting sqref="A281:A310 H281:H310 C281:C310 E281:F310">
    <cfRule type="expression" dxfId="172" priority="194">
      <formula>AND($D281&lt;&gt;"",A281="")</formula>
    </cfRule>
  </conditionalFormatting>
  <conditionalFormatting sqref="A12 C12 E12:F12">
    <cfRule type="expression" dxfId="171" priority="186">
      <formula>AND($D12&lt;&gt;"",A12="")</formula>
    </cfRule>
  </conditionalFormatting>
  <conditionalFormatting sqref="M3:M4 M101:M111 M113:M169 M173:M312">
    <cfRule type="expression" dxfId="170" priority="175">
      <formula>AND($I3&gt;0,$M3="")</formula>
    </cfRule>
  </conditionalFormatting>
  <conditionalFormatting sqref="Q3:Q4 Q101:Q111 Q113:Q169 Q173:Q312">
    <cfRule type="expression" dxfId="169" priority="172">
      <formula>AND($M3&lt;&gt;"",$Q3="")</formula>
    </cfRule>
  </conditionalFormatting>
  <conditionalFormatting sqref="N3:N4 N101:N111 N113:N169 N173:N312">
    <cfRule type="expression" dxfId="168" priority="171">
      <formula>AND($M3&lt;&gt;"",$N3="")</formula>
    </cfRule>
  </conditionalFormatting>
  <conditionalFormatting sqref="O3:O4 O101:O111 O113:O169 O173:O312">
    <cfRule type="expression" dxfId="167" priority="170">
      <formula>AND($M3="Chèque",$O3="")</formula>
    </cfRule>
  </conditionalFormatting>
  <conditionalFormatting sqref="P3:P4 P101:P111 P113:P169 P173:P312">
    <cfRule type="expression" dxfId="166" priority="169">
      <formula>AND($M3="Chèque",$P3="")</formula>
    </cfRule>
  </conditionalFormatting>
  <conditionalFormatting sqref="R3:R4 R101:R111 R113:R169 R173:R312">
    <cfRule type="expression" dxfId="165" priority="168">
      <formula>AND($I3&gt;0,$L3&gt;0,$M3&lt;&gt;"",$R3="")</formula>
    </cfRule>
  </conditionalFormatting>
  <conditionalFormatting sqref="M5:AB83">
    <cfRule type="expression" dxfId="164" priority="167">
      <formula>$I5=0</formula>
    </cfRule>
  </conditionalFormatting>
  <conditionalFormatting sqref="AD5:AG83 AD101:AG111 AD113:AG169 AD173:AG312">
    <cfRule type="expression" dxfId="163" priority="166">
      <formula>$AC5&lt;&gt;"Oui"</formula>
    </cfRule>
  </conditionalFormatting>
  <conditionalFormatting sqref="O5:P83">
    <cfRule type="expression" dxfId="162" priority="164">
      <formula>OR($M5="",$M5="Espèces",$M5="Carte Bleue")</formula>
    </cfRule>
  </conditionalFormatting>
  <conditionalFormatting sqref="T5:U83">
    <cfRule type="expression" dxfId="161" priority="163">
      <formula>OR($R5="",$R5="Espèces",$R5="Carte Bleue")</formula>
    </cfRule>
  </conditionalFormatting>
  <conditionalFormatting sqref="Y5:Z83">
    <cfRule type="expression" dxfId="160" priority="165">
      <formula>OR($W5="",$W5="Espèces",$W5="Carte Bleue")</formula>
    </cfRule>
  </conditionalFormatting>
  <conditionalFormatting sqref="N5:N83">
    <cfRule type="expression" dxfId="159" priority="162">
      <formula>$M5=""</formula>
    </cfRule>
  </conditionalFormatting>
  <conditionalFormatting sqref="S5:S83">
    <cfRule type="expression" dxfId="158" priority="161">
      <formula>$R5=""</formula>
    </cfRule>
  </conditionalFormatting>
  <conditionalFormatting sqref="X5:X83">
    <cfRule type="expression" dxfId="157" priority="160">
      <formula>$W5=""</formula>
    </cfRule>
  </conditionalFormatting>
  <conditionalFormatting sqref="M5:M83">
    <cfRule type="expression" dxfId="156" priority="159">
      <formula>AND($I5&gt;0,$M5="")</formula>
    </cfRule>
  </conditionalFormatting>
  <conditionalFormatting sqref="Q5:Q83">
    <cfRule type="expression" dxfId="155" priority="158">
      <formula>AND($M5&lt;&gt;"",$Q5="")</formula>
    </cfRule>
  </conditionalFormatting>
  <conditionalFormatting sqref="N5:N83">
    <cfRule type="expression" dxfId="154" priority="157">
      <formula>AND($M5&lt;&gt;"",$N5="")</formula>
    </cfRule>
  </conditionalFormatting>
  <conditionalFormatting sqref="O5:O83">
    <cfRule type="expression" dxfId="153" priority="156">
      <formula>AND($M5="Chèque",$O5="")</formula>
    </cfRule>
  </conditionalFormatting>
  <conditionalFormatting sqref="P5:P83">
    <cfRule type="expression" dxfId="152" priority="155">
      <formula>AND($M5="Chèque",$P5="")</formula>
    </cfRule>
  </conditionalFormatting>
  <conditionalFormatting sqref="R5:R83">
    <cfRule type="expression" dxfId="151" priority="154">
      <formula>AND($I5&gt;0,$L5&gt;0,$M5&lt;&gt;"",$R5="")</formula>
    </cfRule>
  </conditionalFormatting>
  <conditionalFormatting sqref="AE3:AG83 AE101:AG111 AE113:AG169 AE173:AG312">
    <cfRule type="expression" dxfId="150" priority="153">
      <formula>AND(VALUE($AD3)&gt;0,AE3="")</formula>
    </cfRule>
  </conditionalFormatting>
  <conditionalFormatting sqref="AD3:AD83 AD101:AD111 AD113:AD169 AD173:AD312">
    <cfRule type="expression" dxfId="149" priority="152">
      <formula>AND(VALUE($AD3)&gt;0,OR($AE3="",$AF3=""))</formula>
    </cfRule>
  </conditionalFormatting>
  <conditionalFormatting sqref="AB3:AB83 AB101:AB111 AB113:AB169 AB173:AB312">
    <cfRule type="expression" dxfId="148" priority="215">
      <formula>$F3&lt;VALUE("01/01/2006")</formula>
    </cfRule>
  </conditionalFormatting>
  <conditionalFormatting sqref="K84:L100">
    <cfRule type="expression" dxfId="147" priority="126">
      <formula>$I84=0</formula>
    </cfRule>
  </conditionalFormatting>
  <conditionalFormatting sqref="AD84:AG100">
    <cfRule type="expression" dxfId="146" priority="148">
      <formula>OR($AC84&lt;&gt;"Oui",$AD84=0)</formula>
    </cfRule>
  </conditionalFormatting>
  <conditionalFormatting sqref="L84:L100">
    <cfRule type="cellIs" dxfId="145" priority="147" operator="between">
      <formula>1</formula>
      <formula>250</formula>
    </cfRule>
  </conditionalFormatting>
  <conditionalFormatting sqref="K84:K101">
    <cfRule type="expression" dxfId="144" priority="145">
      <formula>AND($L84&gt;0,$L84&lt;&gt;"")</formula>
    </cfRule>
    <cfRule type="expression" dxfId="143" priority="146">
      <formula>$I84&gt;0</formula>
    </cfRule>
  </conditionalFormatting>
  <conditionalFormatting sqref="H84:H100 A84:A100 C84:C100 E84:F100">
    <cfRule type="expression" dxfId="142" priority="144">
      <formula>AND($D84&lt;&gt;"",A84="")</formula>
    </cfRule>
  </conditionalFormatting>
  <conditionalFormatting sqref="M84:AB96">
    <cfRule type="expression" dxfId="141" priority="142">
      <formula>$I84=0</formula>
    </cfRule>
  </conditionalFormatting>
  <conditionalFormatting sqref="AD84:AG100">
    <cfRule type="expression" dxfId="140" priority="141">
      <formula>$AC84&lt;&gt;"Oui"</formula>
    </cfRule>
  </conditionalFormatting>
  <conditionalFormatting sqref="O84:P100">
    <cfRule type="expression" dxfId="139" priority="139">
      <formula>OR($M84="",$M84="Espèces",$M84="Carte Bleue")</formula>
    </cfRule>
  </conditionalFormatting>
  <conditionalFormatting sqref="T84:U100">
    <cfRule type="expression" dxfId="138" priority="138">
      <formula>OR($R84="",$R84="Espèces",$R84="Carte Bleue")</formula>
    </cfRule>
  </conditionalFormatting>
  <conditionalFormatting sqref="Y84:Z96">
    <cfRule type="expression" dxfId="137" priority="140">
      <formula>OR($W84="",$W84="Espèces",$W84="Carte Bleue")</formula>
    </cfRule>
  </conditionalFormatting>
  <conditionalFormatting sqref="N84:N100">
    <cfRule type="expression" dxfId="136" priority="137">
      <formula>$M84=""</formula>
    </cfRule>
  </conditionalFormatting>
  <conditionalFormatting sqref="S84:S100">
    <cfRule type="expression" dxfId="135" priority="136">
      <formula>$R84=""</formula>
    </cfRule>
  </conditionalFormatting>
  <conditionalFormatting sqref="X84:X100">
    <cfRule type="expression" dxfId="134" priority="135">
      <formula>$W84=""</formula>
    </cfRule>
  </conditionalFormatting>
  <conditionalFormatting sqref="M84:M100">
    <cfRule type="expression" dxfId="133" priority="134">
      <formula>AND($I84&gt;0,$M84="")</formula>
    </cfRule>
  </conditionalFormatting>
  <conditionalFormatting sqref="Q84:Q100">
    <cfRule type="expression" dxfId="132" priority="133">
      <formula>AND($M84&lt;&gt;"",$Q84="")</formula>
    </cfRule>
  </conditionalFormatting>
  <conditionalFormatting sqref="N84:N100">
    <cfRule type="expression" dxfId="131" priority="132">
      <formula>AND($M84&lt;&gt;"",$N84="")</formula>
    </cfRule>
  </conditionalFormatting>
  <conditionalFormatting sqref="O84:O100">
    <cfRule type="expression" dxfId="130" priority="131">
      <formula>AND($M84="Chèque",$O84="")</formula>
    </cfRule>
  </conditionalFormatting>
  <conditionalFormatting sqref="P84:P100">
    <cfRule type="expression" dxfId="129" priority="130">
      <formula>AND($M84="Chèque",$P84="")</formula>
    </cfRule>
  </conditionalFormatting>
  <conditionalFormatting sqref="R84:R100">
    <cfRule type="expression" dxfId="128" priority="129">
      <formula>AND($I84&gt;0,$L84&gt;0,$M84&lt;&gt;"",$R84="")</formula>
    </cfRule>
  </conditionalFormatting>
  <conditionalFormatting sqref="AE84:AG100">
    <cfRule type="expression" dxfId="127" priority="128">
      <formula>AND(VALUE($AD84)&gt;0,AE84="")</formula>
    </cfRule>
  </conditionalFormatting>
  <conditionalFormatting sqref="AD84:AD100">
    <cfRule type="expression" dxfId="126" priority="127">
      <formula>AND(VALUE($AD84)&gt;0,OR($AE84="",$AF84=""))</formula>
    </cfRule>
  </conditionalFormatting>
  <conditionalFormatting sqref="AB84:AB100">
    <cfRule type="expression" dxfId="125" priority="149">
      <formula>$F84&lt;VALUE("01/01/2006")</formula>
    </cfRule>
  </conditionalFormatting>
  <conditionalFormatting sqref="T97">
    <cfRule type="expression" dxfId="124" priority="125">
      <formula>OR($M97="",$M97="Espèces",$M97="Indemnisation",$M97="Pass'Sport",$M97="Carte Bleue")</formula>
    </cfRule>
  </conditionalFormatting>
  <conditionalFormatting sqref="T97">
    <cfRule type="expression" dxfId="123" priority="124">
      <formula>AND($M97="Chèque",$O97="")</formula>
    </cfRule>
  </conditionalFormatting>
  <conditionalFormatting sqref="B311:B312 B3:B11 B13:B111 B113:B169 B173:B280">
    <cfRule type="expression" dxfId="122" priority="123">
      <formula>AND($D3&lt;&gt;"",B3="")</formula>
    </cfRule>
  </conditionalFormatting>
  <conditionalFormatting sqref="B281:B310">
    <cfRule type="expression" dxfId="121" priority="122">
      <formula>AND($D281&lt;&gt;"",B281="")</formula>
    </cfRule>
  </conditionalFormatting>
  <conditionalFormatting sqref="B12">
    <cfRule type="expression" dxfId="120" priority="121">
      <formula>AND($D12&lt;&gt;"",B12="")</formula>
    </cfRule>
  </conditionalFormatting>
  <conditionalFormatting sqref="K101">
    <cfRule type="expression" dxfId="119" priority="120">
      <formula>$I101=0</formula>
    </cfRule>
  </conditionalFormatting>
  <conditionalFormatting sqref="J3:J111 J113:J169 J173:J312">
    <cfRule type="expression" dxfId="118" priority="217">
      <formula>OR($I3=0,$D3="")</formula>
    </cfRule>
  </conditionalFormatting>
  <conditionalFormatting sqref="AH3:AH169 AH3:AJ168 AH173:AH312">
    <cfRule type="expression" dxfId="117" priority="250">
      <formula>AND($D3&lt;&gt;"",$AH3="")</formula>
    </cfRule>
  </conditionalFormatting>
  <conditionalFormatting sqref="J112">
    <cfRule type="expression" dxfId="116" priority="119">
      <formula>OR($I112=0,$D112="")</formula>
    </cfRule>
  </conditionalFormatting>
  <conditionalFormatting sqref="K112:L112">
    <cfRule type="expression" dxfId="115" priority="95">
      <formula>$I112=0</formula>
    </cfRule>
  </conditionalFormatting>
  <conditionalFormatting sqref="AD112:AG112">
    <cfRule type="expression" dxfId="114" priority="117">
      <formula>OR($AC112&lt;&gt;"Oui",$AD112=0)</formula>
    </cfRule>
  </conditionalFormatting>
  <conditionalFormatting sqref="L112">
    <cfRule type="cellIs" dxfId="113" priority="116" operator="between">
      <formula>1</formula>
      <formula>250</formula>
    </cfRule>
  </conditionalFormatting>
  <conditionalFormatting sqref="K112">
    <cfRule type="expression" dxfId="112" priority="114">
      <formula>AND($L112&gt;0,$L112&lt;&gt;"")</formula>
    </cfRule>
    <cfRule type="expression" dxfId="111" priority="115">
      <formula>$I112&gt;0</formula>
    </cfRule>
  </conditionalFormatting>
  <conditionalFormatting sqref="H112 E112:F112 A112:C112">
    <cfRule type="expression" dxfId="110" priority="113">
      <formula>AND($D112&lt;&gt;"",A112="")</formula>
    </cfRule>
  </conditionalFormatting>
  <conditionalFormatting sqref="M112:P112 R112:AB112">
    <cfRule type="expression" dxfId="109" priority="111">
      <formula>$I112=0</formula>
    </cfRule>
  </conditionalFormatting>
  <conditionalFormatting sqref="AD112:AG112">
    <cfRule type="expression" dxfId="108" priority="110">
      <formula>$AC112&lt;&gt;"Oui"</formula>
    </cfRule>
  </conditionalFormatting>
  <conditionalFormatting sqref="O112:P112">
    <cfRule type="expression" dxfId="107" priority="108">
      <formula>OR($M112="",$M112="Espèces",$M112="Carte Bleue")</formula>
    </cfRule>
  </conditionalFormatting>
  <conditionalFormatting sqref="T112:U112">
    <cfRule type="expression" dxfId="106" priority="107">
      <formula>OR($R112="",$R112="Espèces",$R112="Carte Bleue")</formula>
    </cfRule>
  </conditionalFormatting>
  <conditionalFormatting sqref="Y112:Z112">
    <cfRule type="expression" dxfId="105" priority="109">
      <formula>OR($W112="",$W112="Espèces",$W112="Carte Bleue")</formula>
    </cfRule>
  </conditionalFormatting>
  <conditionalFormatting sqref="N112">
    <cfRule type="expression" dxfId="104" priority="106">
      <formula>$M112=""</formula>
    </cfRule>
  </conditionalFormatting>
  <conditionalFormatting sqref="S112 V112">
    <cfRule type="expression" dxfId="103" priority="105">
      <formula>$R112=""</formula>
    </cfRule>
  </conditionalFormatting>
  <conditionalFormatting sqref="X112 AA112">
    <cfRule type="expression" dxfId="102" priority="104">
      <formula>$W112=""</formula>
    </cfRule>
  </conditionalFormatting>
  <conditionalFormatting sqref="M112">
    <cfRule type="expression" dxfId="101" priority="103">
      <formula>AND($I112&gt;0,$M112="")</formula>
    </cfRule>
  </conditionalFormatting>
  <conditionalFormatting sqref="N112">
    <cfRule type="expression" dxfId="100" priority="101">
      <formula>AND($M112&lt;&gt;"",$N112="")</formula>
    </cfRule>
  </conditionalFormatting>
  <conditionalFormatting sqref="O112">
    <cfRule type="expression" dxfId="99" priority="100">
      <formula>AND($M112="Chèque",$O112="")</formula>
    </cfRule>
  </conditionalFormatting>
  <conditionalFormatting sqref="P112">
    <cfRule type="expression" dxfId="98" priority="99">
      <formula>AND($M112="Chèque",$P112="")</formula>
    </cfRule>
  </conditionalFormatting>
  <conditionalFormatting sqref="R112">
    <cfRule type="expression" dxfId="97" priority="98">
      <formula>AND($I112&gt;0,$L112&gt;0,$M112&lt;&gt;"",$R112="")</formula>
    </cfRule>
  </conditionalFormatting>
  <conditionalFormatting sqref="AE112:AG112">
    <cfRule type="expression" dxfId="96" priority="97">
      <formula>AND(VALUE($AD112)&gt;0,AE112="")</formula>
    </cfRule>
  </conditionalFormatting>
  <conditionalFormatting sqref="AD112">
    <cfRule type="expression" dxfId="95" priority="96">
      <formula>AND(VALUE($AD112)&gt;0,OR($AE112="",$AF112=""))</formula>
    </cfRule>
  </conditionalFormatting>
  <conditionalFormatting sqref="AB112">
    <cfRule type="expression" dxfId="94" priority="118">
      <formula>$F112&lt;VALUE("01/01/2006")</formula>
    </cfRule>
  </conditionalFormatting>
  <conditionalFormatting sqref="Q112">
    <cfRule type="expression" dxfId="93" priority="94">
      <formula>$I112=0</formula>
    </cfRule>
  </conditionalFormatting>
  <conditionalFormatting sqref="Q112">
    <cfRule type="expression" dxfId="92" priority="93">
      <formula>AND($M112&lt;&gt;"",$Q112="")</formula>
    </cfRule>
  </conditionalFormatting>
  <conditionalFormatting sqref="T113:U113">
    <cfRule type="expression" dxfId="91" priority="92">
      <formula>OR($R113="",$R113="Espèces",$R113="Carte Bleue")</formula>
    </cfRule>
  </conditionalFormatting>
  <conditionalFormatting sqref="S113">
    <cfRule type="expression" dxfId="90" priority="91">
      <formula>$M113=""</formula>
    </cfRule>
  </conditionalFormatting>
  <conditionalFormatting sqref="R113">
    <cfRule type="expression" dxfId="89" priority="90">
      <formula>AND($I113&gt;0,$M113="")</formula>
    </cfRule>
  </conditionalFormatting>
  <conditionalFormatting sqref="S113">
    <cfRule type="expression" dxfId="88" priority="89">
      <formula>AND($M113&lt;&gt;"",$N113="")</formula>
    </cfRule>
  </conditionalFormatting>
  <conditionalFormatting sqref="T113">
    <cfRule type="expression" dxfId="87" priority="88">
      <formula>AND($M113="Chèque",$O113="")</formula>
    </cfRule>
  </conditionalFormatting>
  <conditionalFormatting sqref="U113">
    <cfRule type="expression" dxfId="86" priority="87">
      <formula>AND($M113="Chèque",$P113="")</formula>
    </cfRule>
  </conditionalFormatting>
  <conditionalFormatting sqref="S114">
    <cfRule type="expression" dxfId="85" priority="86">
      <formula>$M114=""</formula>
    </cfRule>
  </conditionalFormatting>
  <conditionalFormatting sqref="S114">
    <cfRule type="expression" dxfId="84" priority="85">
      <formula>AND($M114&lt;&gt;"",$N114="")</formula>
    </cfRule>
  </conditionalFormatting>
  <conditionalFormatting sqref="A149:A150">
    <cfRule type="expression" dxfId="83" priority="252">
      <formula>AND($D148&lt;&gt;"",A149="")</formula>
    </cfRule>
  </conditionalFormatting>
  <conditionalFormatting sqref="K170:L170">
    <cfRule type="expression" dxfId="82" priority="56">
      <formula>$I170=0</formula>
    </cfRule>
  </conditionalFormatting>
  <conditionalFormatting sqref="AD170:AG170">
    <cfRule type="expression" dxfId="81" priority="80">
      <formula>OR($AC170&lt;&gt;"Oui",$AD170=0)</formula>
    </cfRule>
  </conditionalFormatting>
  <conditionalFormatting sqref="L170">
    <cfRule type="cellIs" dxfId="80" priority="79" operator="between">
      <formula>1</formula>
      <formula>250</formula>
    </cfRule>
  </conditionalFormatting>
  <conditionalFormatting sqref="K170">
    <cfRule type="expression" dxfId="79" priority="77">
      <formula>AND($L170&gt;0,$L170&lt;&gt;"")</formula>
    </cfRule>
    <cfRule type="expression" dxfId="78" priority="78">
      <formula>$I170&gt;0</formula>
    </cfRule>
  </conditionalFormatting>
  <conditionalFormatting sqref="H170 A170 C170 E170:F170">
    <cfRule type="expression" dxfId="77" priority="76">
      <formula>AND($D170&lt;&gt;"",A170="")</formula>
    </cfRule>
  </conditionalFormatting>
  <conditionalFormatting sqref="Q170">
    <cfRule type="expression" dxfId="76" priority="75">
      <formula>$M170=""</formula>
    </cfRule>
  </conditionalFormatting>
  <conditionalFormatting sqref="V170">
    <cfRule type="expression" dxfId="75" priority="74">
      <formula>$R170=""</formula>
    </cfRule>
  </conditionalFormatting>
  <conditionalFormatting sqref="AA170">
    <cfRule type="expression" dxfId="74" priority="73">
      <formula>$W170=""</formula>
    </cfRule>
  </conditionalFormatting>
  <conditionalFormatting sqref="M170:AB170">
    <cfRule type="expression" dxfId="73" priority="72">
      <formula>$I170=0</formula>
    </cfRule>
  </conditionalFormatting>
  <conditionalFormatting sqref="AD170:AG170">
    <cfRule type="expression" dxfId="72" priority="71">
      <formula>$AC170&lt;&gt;"Oui"</formula>
    </cfRule>
  </conditionalFormatting>
  <conditionalFormatting sqref="O170:P170">
    <cfRule type="expression" dxfId="71" priority="69">
      <formula>OR($M170="",$M170="Espèces",$M170="Carte Bleue")</formula>
    </cfRule>
  </conditionalFormatting>
  <conditionalFormatting sqref="T170:U170">
    <cfRule type="expression" dxfId="70" priority="68">
      <formula>OR($R170="",$R170="Espèces",$R170="Carte Bleue")</formula>
    </cfRule>
  </conditionalFormatting>
  <conditionalFormatting sqref="Y170:Z170">
    <cfRule type="expression" dxfId="69" priority="70">
      <formula>OR($W170="",$W170="Espèces",$W170="Carte Bleue")</formula>
    </cfRule>
  </conditionalFormatting>
  <conditionalFormatting sqref="N170">
    <cfRule type="expression" dxfId="68" priority="67">
      <formula>$M170=""</formula>
    </cfRule>
  </conditionalFormatting>
  <conditionalFormatting sqref="S170">
    <cfRule type="expression" dxfId="67" priority="66">
      <formula>$R170=""</formula>
    </cfRule>
  </conditionalFormatting>
  <conditionalFormatting sqref="X170">
    <cfRule type="expression" dxfId="66" priority="65">
      <formula>$W170=""</formula>
    </cfRule>
  </conditionalFormatting>
  <conditionalFormatting sqref="M170">
    <cfRule type="expression" dxfId="65" priority="64">
      <formula>AND($I170&gt;0,$M170="")</formula>
    </cfRule>
  </conditionalFormatting>
  <conditionalFormatting sqref="Q170">
    <cfRule type="expression" dxfId="64" priority="63">
      <formula>AND($M170&lt;&gt;"",$Q170="")</formula>
    </cfRule>
  </conditionalFormatting>
  <conditionalFormatting sqref="N170">
    <cfRule type="expression" dxfId="63" priority="62">
      <formula>AND($M170&lt;&gt;"",$N170="")</formula>
    </cfRule>
  </conditionalFormatting>
  <conditionalFormatting sqref="O170">
    <cfRule type="expression" dxfId="62" priority="61">
      <formula>AND($M170="Chèque",$O170="")</formula>
    </cfRule>
  </conditionalFormatting>
  <conditionalFormatting sqref="P170">
    <cfRule type="expression" dxfId="61" priority="60">
      <formula>AND($M170="Chèque",$P170="")</formula>
    </cfRule>
  </conditionalFormatting>
  <conditionalFormatting sqref="R170">
    <cfRule type="expression" dxfId="60" priority="59">
      <formula>AND($I170&gt;0,$L170&gt;0,$M170&lt;&gt;"",$R170="")</formula>
    </cfRule>
  </conditionalFormatting>
  <conditionalFormatting sqref="AE170:AG170">
    <cfRule type="expression" dxfId="59" priority="58">
      <formula>AND(VALUE($AD170)&gt;0,AE170="")</formula>
    </cfRule>
  </conditionalFormatting>
  <conditionalFormatting sqref="AD170">
    <cfRule type="expression" dxfId="58" priority="57">
      <formula>AND(VALUE($AD170)&gt;0,OR($AE170="",$AF170=""))</formula>
    </cfRule>
  </conditionalFormatting>
  <conditionalFormatting sqref="AB170">
    <cfRule type="expression" dxfId="57" priority="81">
      <formula>$F170&lt;VALUE("01/01/2006")</formula>
    </cfRule>
  </conditionalFormatting>
  <conditionalFormatting sqref="B170">
    <cfRule type="expression" dxfId="56" priority="55">
      <formula>AND($D170&lt;&gt;"",B170="")</formula>
    </cfRule>
  </conditionalFormatting>
  <conditionalFormatting sqref="J170">
    <cfRule type="expression" dxfId="55" priority="82">
      <formula>OR($I170=0,$D170="")</formula>
    </cfRule>
  </conditionalFormatting>
  <conditionalFormatting sqref="AH170:AJ170">
    <cfRule type="expression" dxfId="54" priority="83">
      <formula>AND($D170&lt;&gt;"",$AH170="")</formula>
    </cfRule>
  </conditionalFormatting>
  <conditionalFormatting sqref="K171:L171">
    <cfRule type="expression" dxfId="53" priority="27">
      <formula>$I171=0</formula>
    </cfRule>
  </conditionalFormatting>
  <conditionalFormatting sqref="AD171:AG171">
    <cfRule type="expression" dxfId="52" priority="51">
      <formula>OR($AC171&lt;&gt;"Oui",$AD171=0)</formula>
    </cfRule>
  </conditionalFormatting>
  <conditionalFormatting sqref="L171">
    <cfRule type="cellIs" dxfId="51" priority="50" operator="between">
      <formula>1</formula>
      <formula>250</formula>
    </cfRule>
  </conditionalFormatting>
  <conditionalFormatting sqref="K171">
    <cfRule type="expression" dxfId="50" priority="48">
      <formula>AND($L171&gt;0,$L171&lt;&gt;"")</formula>
    </cfRule>
    <cfRule type="expression" dxfId="49" priority="49">
      <formula>$I171&gt;0</formula>
    </cfRule>
  </conditionalFormatting>
  <conditionalFormatting sqref="H171 A171 C171 E171:F171">
    <cfRule type="expression" dxfId="48" priority="47">
      <formula>AND($D171&lt;&gt;"",A171="")</formula>
    </cfRule>
  </conditionalFormatting>
  <conditionalFormatting sqref="Q171">
    <cfRule type="expression" dxfId="47" priority="46">
      <formula>$M171=""</formula>
    </cfRule>
  </conditionalFormatting>
  <conditionalFormatting sqref="V171">
    <cfRule type="expression" dxfId="46" priority="45">
      <formula>$R171=""</formula>
    </cfRule>
  </conditionalFormatting>
  <conditionalFormatting sqref="AA171">
    <cfRule type="expression" dxfId="45" priority="44">
      <formula>$W171=""</formula>
    </cfRule>
  </conditionalFormatting>
  <conditionalFormatting sqref="M171:AB171">
    <cfRule type="expression" dxfId="44" priority="43">
      <formula>$I171=0</formula>
    </cfRule>
  </conditionalFormatting>
  <conditionalFormatting sqref="AD171:AG171">
    <cfRule type="expression" dxfId="43" priority="42">
      <formula>$AC171&lt;&gt;"Oui"</formula>
    </cfRule>
  </conditionalFormatting>
  <conditionalFormatting sqref="O171:P171">
    <cfRule type="expression" dxfId="42" priority="40">
      <formula>OR($M171="",$M171="Espèces",$M171="Carte Bleue")</formula>
    </cfRule>
  </conditionalFormatting>
  <conditionalFormatting sqref="T171:U171">
    <cfRule type="expression" dxfId="41" priority="39">
      <formula>OR($R171="",$R171="Espèces",$R171="Carte Bleue")</formula>
    </cfRule>
  </conditionalFormatting>
  <conditionalFormatting sqref="Y171:Z171">
    <cfRule type="expression" dxfId="40" priority="41">
      <formula>OR($W171="",$W171="Espèces",$W171="Carte Bleue")</formula>
    </cfRule>
  </conditionalFormatting>
  <conditionalFormatting sqref="N171">
    <cfRule type="expression" dxfId="39" priority="38">
      <formula>$M171=""</formula>
    </cfRule>
  </conditionalFormatting>
  <conditionalFormatting sqref="S171">
    <cfRule type="expression" dxfId="38" priority="37">
      <formula>$R171=""</formula>
    </cfRule>
  </conditionalFormatting>
  <conditionalFormatting sqref="X171">
    <cfRule type="expression" dxfId="37" priority="36">
      <formula>$W171=""</formula>
    </cfRule>
  </conditionalFormatting>
  <conditionalFormatting sqref="M171">
    <cfRule type="expression" dxfId="36" priority="35">
      <formula>AND($I171&gt;0,$M171="")</formula>
    </cfRule>
  </conditionalFormatting>
  <conditionalFormatting sqref="Q171">
    <cfRule type="expression" dxfId="35" priority="34">
      <formula>AND($M171&lt;&gt;"",$Q171="")</formula>
    </cfRule>
  </conditionalFormatting>
  <conditionalFormatting sqref="N171">
    <cfRule type="expression" dxfId="34" priority="33">
      <formula>AND($M171&lt;&gt;"",$N171="")</formula>
    </cfRule>
  </conditionalFormatting>
  <conditionalFormatting sqref="O171">
    <cfRule type="expression" dxfId="33" priority="32">
      <formula>AND($M171="Chèque",$O171="")</formula>
    </cfRule>
  </conditionalFormatting>
  <conditionalFormatting sqref="P171">
    <cfRule type="expression" dxfId="32" priority="31">
      <formula>AND($M171="Chèque",$P171="")</formula>
    </cfRule>
  </conditionalFormatting>
  <conditionalFormatting sqref="R171">
    <cfRule type="expression" dxfId="31" priority="30">
      <formula>AND($I171&gt;0,$L171&gt;0,$M171&lt;&gt;"",$R171="")</formula>
    </cfRule>
  </conditionalFormatting>
  <conditionalFormatting sqref="AE171:AG171">
    <cfRule type="expression" dxfId="30" priority="29">
      <formula>AND(VALUE($AD171)&gt;0,AE171="")</formula>
    </cfRule>
  </conditionalFormatting>
  <conditionalFormatting sqref="AD171">
    <cfRule type="expression" dxfId="29" priority="28">
      <formula>AND(VALUE($AD171)&gt;0,OR($AE171="",$AF171=""))</formula>
    </cfRule>
  </conditionalFormatting>
  <conditionalFormatting sqref="AB171">
    <cfRule type="expression" dxfId="28" priority="52">
      <formula>$F171&lt;VALUE("01/01/2006")</formula>
    </cfRule>
  </conditionalFormatting>
  <conditionalFormatting sqref="B171">
    <cfRule type="expression" dxfId="27" priority="26">
      <formula>AND($D171&lt;&gt;"",B171="")</formula>
    </cfRule>
  </conditionalFormatting>
  <conditionalFormatting sqref="J171">
    <cfRule type="expression" dxfId="26" priority="53">
      <formula>OR($I171=0,$D171="")</formula>
    </cfRule>
  </conditionalFormatting>
  <conditionalFormatting sqref="AH171:AJ171">
    <cfRule type="expression" dxfId="25" priority="54">
      <formula>AND($D171&lt;&gt;"",$AH171="")</formula>
    </cfRule>
  </conditionalFormatting>
  <conditionalFormatting sqref="K172:AB172">
    <cfRule type="expression" dxfId="24" priority="2">
      <formula>$I172=0</formula>
    </cfRule>
  </conditionalFormatting>
  <conditionalFormatting sqref="AD172:AG172">
    <cfRule type="expression" dxfId="23" priority="22">
      <formula>OR($AC172&lt;&gt;"Oui",$AD172=0)</formula>
    </cfRule>
  </conditionalFormatting>
  <conditionalFormatting sqref="L172">
    <cfRule type="cellIs" dxfId="22" priority="21" operator="between">
      <formula>1</formula>
      <formula>250</formula>
    </cfRule>
  </conditionalFormatting>
  <conditionalFormatting sqref="K172">
    <cfRule type="expression" dxfId="21" priority="19">
      <formula>AND($L172&gt;0,$L172&lt;&gt;"")</formula>
    </cfRule>
    <cfRule type="expression" dxfId="20" priority="20">
      <formula>$I172&gt;0</formula>
    </cfRule>
  </conditionalFormatting>
  <conditionalFormatting sqref="C172 H172 E172:F172 A172">
    <cfRule type="expression" dxfId="19" priority="18">
      <formula>AND($D172&lt;&gt;"",A172="")</formula>
    </cfRule>
  </conditionalFormatting>
  <conditionalFormatting sqref="O172:P172">
    <cfRule type="expression" dxfId="18" priority="16">
      <formula>OR($M172="",$M172="Espèces",$M172="Carte Bleue")</formula>
    </cfRule>
  </conditionalFormatting>
  <conditionalFormatting sqref="T172:U172">
    <cfRule type="expression" dxfId="17" priority="15">
      <formula>OR($R172="",$R172="Espèces",$R172="Indemnisation",$R172="Pass'Sport",$R172="Carte Bleue")</formula>
    </cfRule>
  </conditionalFormatting>
  <conditionalFormatting sqref="Y172:Z172">
    <cfRule type="expression" dxfId="16" priority="17">
      <formula>OR($W172="",$W172="Espèces",$W172="Carte Bleue")</formula>
    </cfRule>
  </conditionalFormatting>
  <conditionalFormatting sqref="N172 Q172">
    <cfRule type="expression" dxfId="15" priority="14">
      <formula>$M172=""</formula>
    </cfRule>
  </conditionalFormatting>
  <conditionalFormatting sqref="V172 S172">
    <cfRule type="expression" dxfId="14" priority="13">
      <formula>$R172=""</formula>
    </cfRule>
  </conditionalFormatting>
  <conditionalFormatting sqref="AA172 X172">
    <cfRule type="expression" dxfId="13" priority="12">
      <formula>$W172=""</formula>
    </cfRule>
  </conditionalFormatting>
  <conditionalFormatting sqref="M172">
    <cfRule type="expression" dxfId="12" priority="11">
      <formula>AND($I172&gt;0,$M172="")</formula>
    </cfRule>
  </conditionalFormatting>
  <conditionalFormatting sqref="Q172">
    <cfRule type="expression" dxfId="11" priority="10">
      <formula>AND($M172&lt;&gt;"",$Q172="")</formula>
    </cfRule>
  </conditionalFormatting>
  <conditionalFormatting sqref="N172">
    <cfRule type="expression" dxfId="10" priority="9">
      <formula>AND($M172&lt;&gt;"",$N172="")</formula>
    </cfRule>
  </conditionalFormatting>
  <conditionalFormatting sqref="O172">
    <cfRule type="expression" dxfId="9" priority="8">
      <formula>AND($M172="Chèque",$O172="")</formula>
    </cfRule>
  </conditionalFormatting>
  <conditionalFormatting sqref="P172">
    <cfRule type="expression" dxfId="8" priority="7">
      <formula>AND($M172="Chèque",$P172="")</formula>
    </cfRule>
  </conditionalFormatting>
  <conditionalFormatting sqref="R172">
    <cfRule type="expression" dxfId="7" priority="6">
      <formula>AND($I172&gt;0,$L172&gt;0,$M172&lt;&gt;"",$R172="")</formula>
    </cfRule>
  </conditionalFormatting>
  <conditionalFormatting sqref="AD172:AG172">
    <cfRule type="expression" dxfId="6" priority="5">
      <formula>$AC172&lt;&gt;"Oui"</formula>
    </cfRule>
  </conditionalFormatting>
  <conditionalFormatting sqref="AE172:AG172">
    <cfRule type="expression" dxfId="5" priority="4">
      <formula>AND(VALUE($AD172)&gt;0,AE172="")</formula>
    </cfRule>
  </conditionalFormatting>
  <conditionalFormatting sqref="AD172">
    <cfRule type="expression" dxfId="4" priority="3">
      <formula>AND(VALUE($AD172)&gt;0,OR($AE172="",$AF172=""))</formula>
    </cfRule>
  </conditionalFormatting>
  <conditionalFormatting sqref="AB172">
    <cfRule type="expression" dxfId="3" priority="23">
      <formula>$F172&lt;VALUE("01/01/2006")</formula>
    </cfRule>
  </conditionalFormatting>
  <conditionalFormatting sqref="B172">
    <cfRule type="expression" dxfId="2" priority="1">
      <formula>AND($D172&lt;&gt;"",B172="")</formula>
    </cfRule>
  </conditionalFormatting>
  <conditionalFormatting sqref="J172">
    <cfRule type="expression" dxfId="1" priority="24">
      <formula>OR($I172=0,$D172="")</formula>
    </cfRule>
  </conditionalFormatting>
  <conditionalFormatting sqref="AH172">
    <cfRule type="expression" dxfId="0" priority="25">
      <formula>AND($D172&lt;&gt;"",$AH172="")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2022-09-15T19:14:10Z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