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891517B3-0D1E-1141-933B-51C77B0E890F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7" i="1" l="1"/>
  <c r="AD172" i="1"/>
  <c r="K172" i="1"/>
  <c r="G172" i="1"/>
  <c r="I172" i="1" s="1"/>
  <c r="L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L171" i="1" l="1"/>
  <c r="L170" i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75" i="1"/>
  <c r="I175" i="1" s="1"/>
  <c r="K175" i="1"/>
  <c r="AD175" i="1"/>
  <c r="G176" i="1"/>
  <c r="K176" i="1"/>
  <c r="AD176" i="1"/>
  <c r="G177" i="1"/>
  <c r="I177" i="1" s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 s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 s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 s="1"/>
  <c r="K189" i="1"/>
  <c r="AD189" i="1"/>
  <c r="G190" i="1"/>
  <c r="K190" i="1"/>
  <c r="AD190" i="1"/>
  <c r="G191" i="1"/>
  <c r="I191" i="1" s="1"/>
  <c r="K191" i="1"/>
  <c r="AD191" i="1"/>
  <c r="G192" i="1"/>
  <c r="K192" i="1"/>
  <c r="AD192" i="1"/>
  <c r="G193" i="1"/>
  <c r="I193" i="1" s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 s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 s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K208" i="1"/>
  <c r="AD208" i="1"/>
  <c r="G209" i="1"/>
  <c r="I209" i="1" s="1"/>
  <c r="K209" i="1"/>
  <c r="AD209" i="1"/>
  <c r="G210" i="1"/>
  <c r="I210" i="1" s="1"/>
  <c r="K210" i="1"/>
  <c r="AD210" i="1"/>
  <c r="G211" i="1"/>
  <c r="K211" i="1"/>
  <c r="AD211" i="1"/>
  <c r="G212" i="1"/>
  <c r="K212" i="1"/>
  <c r="AD212" i="1"/>
  <c r="G213" i="1"/>
  <c r="I213" i="1" s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 s="1"/>
  <c r="K217" i="1"/>
  <c r="AD217" i="1"/>
  <c r="G218" i="1"/>
  <c r="K218" i="1"/>
  <c r="AD218" i="1"/>
  <c r="G219" i="1"/>
  <c r="K219" i="1"/>
  <c r="AD219" i="1"/>
  <c r="G220" i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209" i="1" l="1"/>
  <c r="L201" i="1"/>
  <c r="L197" i="1"/>
  <c r="L193" i="1"/>
  <c r="L189" i="1"/>
  <c r="L217" i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L218" i="1" s="1"/>
  <c r="I214" i="1"/>
  <c r="L214" i="1" s="1"/>
  <c r="I202" i="1"/>
  <c r="L202" i="1" s="1"/>
  <c r="I198" i="1"/>
  <c r="L198" i="1" s="1"/>
  <c r="I194" i="1"/>
  <c r="L194" i="1" s="1"/>
  <c r="I190" i="1"/>
  <c r="L190" i="1" s="1"/>
  <c r="I186" i="1"/>
  <c r="L186" i="1" s="1"/>
  <c r="I182" i="1"/>
  <c r="L182" i="1" s="1"/>
  <c r="I178" i="1"/>
  <c r="L178" i="1" s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L220" i="1" s="1"/>
  <c r="I216" i="1"/>
  <c r="L216" i="1" s="1"/>
  <c r="I212" i="1"/>
  <c r="L212" i="1" s="1"/>
  <c r="I208" i="1"/>
  <c r="L208" i="1" s="1"/>
  <c r="I204" i="1"/>
  <c r="L204" i="1" s="1"/>
  <c r="I200" i="1"/>
  <c r="L200" i="1" s="1"/>
  <c r="I196" i="1"/>
  <c r="L196" i="1" s="1"/>
  <c r="I192" i="1"/>
  <c r="L192" i="1" s="1"/>
  <c r="I188" i="1"/>
  <c r="L188" i="1" s="1"/>
  <c r="I184" i="1"/>
  <c r="L184" i="1" s="1"/>
  <c r="I180" i="1"/>
  <c r="L180" i="1" s="1"/>
  <c r="I176" i="1"/>
  <c r="L176" i="1" s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L219" i="1" s="1"/>
  <c r="I215" i="1"/>
  <c r="L215" i="1" s="1"/>
  <c r="I211" i="1"/>
  <c r="L211" i="1" s="1"/>
  <c r="I203" i="1"/>
  <c r="L203" i="1" s="1"/>
  <c r="I199" i="1"/>
  <c r="L199" i="1" s="1"/>
  <c r="I195" i="1"/>
  <c r="L195" i="1" s="1"/>
  <c r="I187" i="1"/>
  <c r="L187" i="1" s="1"/>
  <c r="I183" i="1"/>
  <c r="L183" i="1" s="1"/>
  <c r="I179" i="1"/>
  <c r="L179" i="1" s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<sst xmlns="http://schemas.openxmlformats.org/spreadsheetml/2006/main" count="2341" uniqueCount="828">
  <si>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</si>
  <si>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</si>
  <si>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</si>
  <si>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</si>
  <si>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</si>
  <si>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</si>
  <si>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</si>
  <si>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</si>
  <si>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</si>
  <si>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</si>
  <si>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</si>
  <si>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</si>
  <si>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</si>
  <si>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</si>
  <si>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</si>
  <si>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</si>
  <si>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</si>
  <si>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</si>
  <si>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</si>
  <si>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</si>
  <si>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</si>
  <si>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</si>
  <si>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</si>
  <si>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</si>
  <si>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</si>
  <si>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</si>
  <si>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</si>
  <si>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</si>
  <si>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</si>
  <si>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</si>
  <si>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</si>
  <si>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</si>
  <si>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</si>
  <si>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</si>
  <si>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</si>
  <si>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</si>
  <si>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</si>
  <si>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</si>
  <si>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</si>
  <si>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</si>
  <si>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</si>
  <si>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</si>
  <si>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</si>
  <si>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</si>
  <si>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</si>
  <si>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</si>
  <si>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</si>
  <si>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</si>
  <si>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</si>
  <si>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</si>
  <si>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</si>
  <si>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</si>
  <si>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</si>
  <si>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</si>
  <si>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</si>
  <si>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</si>
  <si>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</si>
  <si>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</si>
  <si>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</si>
  <si>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</si>
  <si>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</si>
  <si>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</si>
  <si>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</si>
  <si>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</si>
  <si>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</si>
  <si>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</si>
  <si>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</si>
  <si>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</si>
  <si>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</si>
  <si>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</si>
  <si>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</si>
  <si>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</si>
  <si>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</si>
  <si>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</si>
  <si>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</si>
  <si>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</si>
  <si>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</si>
  <si>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</si>
  <si>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</si>
  <si>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</si>
  <si>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</si>
  <si>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</si>
  <si>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</si>
  <si>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</si>
  <si>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</si>
  <si>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</si>
  <si>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</si>
  <si>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</si>
  <si>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</si>
  <si>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</si>
  <si>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</si>
  <si>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</si>
  <si>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</si>
  <si>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</si>
  <si>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</si>
  <si>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</si>
  <si>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</si>
  <si>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</si>
  <si>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</si>
  <si>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</si>
  <si>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</si>
  <si>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</si>
  <si>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</si>
  <si>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</si>
  <si>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</si>
  <si>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</si>
  <si>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</si>
  <si>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</si>
  <si>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</si>
  <si>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</si>
  <si>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</si>
  <si>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</si>
  <si>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</si>
  <si>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</si>
  <si>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</si>
  <si>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</si>
  <si>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</si>
  <si>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</si>
  <si>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</si>
  <si>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</si>
  <si>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</si>
  <si>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</si>
  <si>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</si>
  <si>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</si>
  <si>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</si>
  <si>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</si>
  <si>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</si>
  <si>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</si>
  <si>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</si>
  <si>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</si>
  <si>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</si>
  <si>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</si>
  <si>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</si>
  <si>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</si>
  <si>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</si>
  <si>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</si>
  <si>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</si>
  <si>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</si>
  <si>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</si>
  <si>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</si>
  <si>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</si>
  <si>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</si>
  <si>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</si>
  <si>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</si>
  <si>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</si>
  <si>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</si>
  <si>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</si>
  <si>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</si>
  <si>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</si>
  <si>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</si>
  <si>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</si>
  <si>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</si>
  <si>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</si>
  <si>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</si>
  <si>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</si>
  <si>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</si>
  <si>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</si>
  <si>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</si>
  <si>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</si>
  <si>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</si>
  <si>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</si>
  <si>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</si>
  <si>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</si>
  <si>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</si>
  <si>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</si>
  <si>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</si>
  <si>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</si>
  <si>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</si>
  <si>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</si>
  <si>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</si>
  <si>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</si>
  <si>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</si>
  <si>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</si>
  <si>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</si>
  <si>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</si>
  <si>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</si>
  <si>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</si>
  <si>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</si>
  <si>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</si>
  <si>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</si>
  <si>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</si>
  <si>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</si>
  <si>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</si>
  <si>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</si>
  <si>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</si>
  <si>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</si>
  <si>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</si>
  <si>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</si>
  <si>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</si>
  <si>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</si>
  <si>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</si>
  <si>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</si>
  <si>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</si>
  <si>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</si>
  <si>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</si>
  <si>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</si>
  <si>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</si>
  <si>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</si>
  <si>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</si>
  <si>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</si>
  <si>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</si>
  <si>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</si>
  <si>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</si>
  <si>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</si>
  <si>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</si>
  <si>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</si>
  <si>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</si>
  <si>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</si>
  <si>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</si>
  <si>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</si>
  <si>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</si>
  <si>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</si>
  <si>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</si>
  <si>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</si>
  <si>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</si>
  <si>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</si>
  <si>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</si>
  <si>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</si>
  <si>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</si>
  <si>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</si>
  <si>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</si>
  <si>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</si>
  <si>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</si>
  <si>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</si>
  <si>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</si>
  <si>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</si>
  <si>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</si>
  <si>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</si>
  <si>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</si>
  <si>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</si>
  <si>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</si>
  <si>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</si>
  <si>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</si>
  <si>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</si>
  <si>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</si>
  <si>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</si>
  <si>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</si>
  <si>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</si>
  <si>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</si>
  <si>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</si>
  <si>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</si>
  <si>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</si>
  <si>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</si>
  <si>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</si>
  <si>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</si>
  <si>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</si>
  <si>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</si>
  <si>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</si>
  <si>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</si>
  <si>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</si>
  <si>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</si>
  <si>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</si>
  <si>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</si>
  <si>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</si>
  <si>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</si>
  <si>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</si>
  <si>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</si>
  <si>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</si>
  <si>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</si>
  <si>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</si>
  <si>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</si>
  <si>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</si>
  <si>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</si>
  <si>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</si>
  <si>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</si>
  <si>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</si>
  <si>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</si>
  <si>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</si>
  <si>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</si>
  <si>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</si>
  <si>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</si>
  <si>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</si>
  <si>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</si>
  <si>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</si>
  <si>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</si>
  <si>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</si>
  <si>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</si>
  <si>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</si>
  <si>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</si>
  <si>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</si>
  <si>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</si>
  <si>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</si>
  <si>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</si>
  <si>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</si>
  <si>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</si>
  <si>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</si>
  <si>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</si>
  <si>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</si>
  <si>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</si>
  <si>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</si>
  <si>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</si>
  <si>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</si>
  <si>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</si>
  <si>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</si>
  <si>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</si>
  <si>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</si>
  <si>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</si>
  <si>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</si>
  <si>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</si>
  <si>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</si>
  <si>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</si>
  <si>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</si>
  <si>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</si>
  <si>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</si>
  <si>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</si>
  <si>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</si>
  <si>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</si>
  <si>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</si>
  <si>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</si>
  <si>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</si>
  <si>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</si>
  <si>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</si>
  <si>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</si>
  <si>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</si>
  <si>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</si>
  <si>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</si>
  <si>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</si>
  <si>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</si>
  <si>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</si>
  <si>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</si>
  <si>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</si>
  <si>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</si>
  <si>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</si>
  <si>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</si>
  <si>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</si>
  <si>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</si>
  <si>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</si>
  <si>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</si>
  <si>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</si>
  <si>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</si>
  <si>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</si>
  <si>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</si>
  <si>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</si>
  <si>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</si>
  <si>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</si>
  <si>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</si>
  <si>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</si>
  <si>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</si>
  <si>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</si>
  <si>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</si>
  <si>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</si>
  <si>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</si>
  <si>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</si>
  <si>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</si>
  <si>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</si>
  <si>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</si>
  <si>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</si>
  <si>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</si>
  <si>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</si>
  <si>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</si>
  <si>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</si>
  <si>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</si>
  <si>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</si>
  <si>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</si>
  <si>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</si>
  <si>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</si>
  <si>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</si>
  <si>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</si>
  <si>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</si>
  <si>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</si>
  <si>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</si>
  <si>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</si>
  <si>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</si>
  <si>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</si>
  <si>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</si>
  <si>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</si>
  <si>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</si>
  <si>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</si>
  <si>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</si>
  <si>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</si>
  <si>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</si>
  <si>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</si>
  <si>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</si>
  <si>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</si>
  <si>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</si>
  <si>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</si>
  <si>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</si>
  <si>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</si>
  <si>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</si>
  <si>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</si>
  <si>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</si>
  <si>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</si>
  <si>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</si>
  <si>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</si>
  <si>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</si>
  <si>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</si>
  <si>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</si>
  <si>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</si>
  <si>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</si>
  <si>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</si>
  <si>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</si>
  <si>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</si>
  <si>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</si>
  <si>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</si>
  <si>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</si>
  <si>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</si>
  <si>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</si>
  <si>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</si>
  <si>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</si>
  <si>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</si>
  <si>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</si>
  <si>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</si>
  <si>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</si>
  <si>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</si>
  <si>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</si>
  <si>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</si>
  <si>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</si>
  <si>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</si>
  <si>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</si>
  <si>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</si>
  <si>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</si>
  <si>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</si>
  <si>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</si>
  <si>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</si>
  <si>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</si>
  <si>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</si>
  <si>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</si>
  <si>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</si>
  <si>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</si>
  <si>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</si>
  <si>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</si>
  <si>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</si>
  <si>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</si>
  <si>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</si>
  <si>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</si>
  <si>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</si>
  <si>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</si>
  <si>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</si>
  <si>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</si>
  <si>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</si>
  <si>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</si>
  <si>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</si>
  <si>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</si>
  <si>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</si>
  <si>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</si>
  <si>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</si>
  <si>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</si>
  <si>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</si>
  <si>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</si>
  <si>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</si>
  <si>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</si>
  <si>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</si>
  <si>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</si>
  <si>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</si>
  <si>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</si>
  <si>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</si>
  <si>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</si>
  <si>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</si>
  <si>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</si>
  <si>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</si>
  <si>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</si>
  <si>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</si>
  <si>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</si>
  <si>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</si>
  <si>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</si>
  <si>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</si>
  <si>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</si>
  <si>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</si>
  <si>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</si>
  <si>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</si>
  <si>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</si>
  <si>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</si>
  <si>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</si>
  <si>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</si>
  <si>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</si>
  <si>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</si>
  <si>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</si>
  <si>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</si>
  <si>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</si>
  <si>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</si>
  <si>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</si>
  <si>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</si>
  <si>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</si>
  <si>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</si>
  <si>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</si>
  <si>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</si>
  <si>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</si>
  <si>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</si>
  <si>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</si>
  <si>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</si>
  <si>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</si>
  <si>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</si>
  <si>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</si>
  <si>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</si>
  <si>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</si>
  <si>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</si>
  <si>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</si>
  <si>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</si>
  <si>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</si>
  <si>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</si>
  <si>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</si>
  <si>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</si>
  <si>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</si>
  <si>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</si>
  <si>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</si>
  <si>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</si>
  <si>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</si>
  <si>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</si>
  <si>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</si>
  <si>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</si>
  <si>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</si>
  <si>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</si>
  <si>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</si>
  <si>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</si>
  <si>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</si>
  <si>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</si>
  <si>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</si>
  <si>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</si>
  <si>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</si>
  <si>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</si>
  <si>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</si>
  <si>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</si>
  <si>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</si>
  <si>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</si>
  <si>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</si>
  <si>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</si>
  <si>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</si>
  <si>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</si>
  <si>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</si>
  <si>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</si>
  <si>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</si>
  <si>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</si>
  <si>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</si>
  <si>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</si>
  <si>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</si>
  <si>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</si>
  <si>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</si>
  <si>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</si>
  <si>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</si>
  <si>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</si>
  <si>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</si>
  <si>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</si>
  <si>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</si>
  <si>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</si>
  <si>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</si>
  <si>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</si>
  <si>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</si>
  <si>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</si>
  <si>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</si>
  <si>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</si>
  <si>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</si>
  <si>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</si>
  <si>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</si>
  <si>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</si>
  <si>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</si>
  <si>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</si>
  <si>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</si>
  <si>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</si>
  <si>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</si>
  <si>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</si>
  <si>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</si>
  <si>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</si>
  <si>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</si>
  <si>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</si>
  <si>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</si>
  <si>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</si>
  <si>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</si>
  <si>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</si>
  <si>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</si>
  <si>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</si>
  <si>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</si>
  <si>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</si>
  <si>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</si>
  <si>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</si>
  <si>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</si>
  <si>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</si>
  <si>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</si>
  <si>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</si>
  <si>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</si>
  <si>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</si>
  <si>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</si>
  <si>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</si>
  <si>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</si>
  <si>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</si>
  <si>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</si>
  <si>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</si>
  <si>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</si>
  <si>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</si>
  <si>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</si>
  <si>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</si>
  <si>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</si>
  <si>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</si>
  <si>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</si>
  <si>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</si>
  <si>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</si>
  <si>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</si>
  <si>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</si>
  <si>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</si>
  <si>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</si>
  <si>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</si>
  <si>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</si>
  <si>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</si>
  <si>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</si>
  <si>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</si>
  <si>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</si>
  <si>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</si>
  <si>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</si>
  <si>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</si>
  <si>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</si>
  <si>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</si>
  <si>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</si>
  <si>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</si>
  <si>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</si>
  <si>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</si>
  <si>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</si>
  <si>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</si>
  <si>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</si>
  <si>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</si>
  <si>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</si>
  <si>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</si>
  <si>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</si>
  <si>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</si>
  <si>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</si>
  <si>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</si>
  <si>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</si>
  <si>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</si>
  <si>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</si>
  <si>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</si>
  <si>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</si>
  <si>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</si>
  <si>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</si>
  <si>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</si>
  <si>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</si>
  <si>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</si>
  <si>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</si>
  <si>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</si>
  <si>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</si>
  <si>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</si>
  <si>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</si>
  <si>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</si>
  <si>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</si>
  <si>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</si>
  <si>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</si>
  <si>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</si>
  <si>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</si>
  <si>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</si>
  <si>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</si>
  <si>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</si>
  <si>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</si>
  <si>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</si>
  <si>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</si>
  <si>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</si>
  <si>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</si>
  <si>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</si>
  <si>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</si>
  <si>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</si>
  <si>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</si>
  <si>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</si>
  <si>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</si>
  <si>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</si>
  <si>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</si>
  <si>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</si>
  <si>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</si>
  <si>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</si>
  <si>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</si>
  <si>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</si>
  <si>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</si>
  <si>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</si>
  <si>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</si>
  <si>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</si>
  <si>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</si>
  <si>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</si>
  <si>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</si>
  <si>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</si>
  <si>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</si>
  <si>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</si>
  <si>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</si>
  <si>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</si>
  <si>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</si>
  <si>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</si>
  <si>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</si>
  <si>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</si>
  <si>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</si>
  <si>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</si>
  <si>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</si>
  <si>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</si>
  <si>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</si>
  <si>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</si>
  <si>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</si>
  <si>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</si>
  <si>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</si>
  <si>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</si>
  <si>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</si>
  <si>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</si>
  <si>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</si>
  <si>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</si>
  <si>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</si>
  <si>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</si>
  <si>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</si>
  <si>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</si>
  <si>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</si>
  <si>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</si>
  <si>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</si>
  <si>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</si>
  <si>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GOMES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</si>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</sst>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0" fontId="18" fillId="0" borderId="60" xfId="0" applyFon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89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5" zoomScaleNormal="70" workbookViewId="0">
      <pane xSplit="9" ySplit="2" topLeftCell="P3" activePane="bottomRight" state="frozen"/>
      <selection activeCell="C1" sqref="C1"/>
      <selection pane="topRight" activeCell="C1" sqref="C1"/>
      <selection pane="bottomLeft" activeCell="C1" sqref="C1"/>
      <selection pane="bottomRight" activeCell="D227" sqref="D227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8320312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8" t="s">
        <v>22</v>
      </c>
      <c r="N1" s="279"/>
      <c r="O1" s="279"/>
      <c r="P1" s="279"/>
      <c r="Q1" s="280"/>
      <c r="R1" s="281" t="s">
        <v>23</v>
      </c>
      <c r="S1" s="282"/>
      <c r="T1" s="282"/>
      <c r="U1" s="282"/>
      <c r="V1" s="283"/>
      <c r="W1" s="284" t="s">
        <v>24</v>
      </c>
      <c r="X1" s="285"/>
      <c r="Y1" s="285"/>
      <c r="Z1" s="285"/>
      <c r="AA1" s="286"/>
      <c r="AB1" s="31" t="s">
        <v>4</v>
      </c>
      <c r="AC1" s="287" t="s">
        <v>5</v>
      </c>
      <c r="AD1" s="288"/>
      <c r="AE1" s="288"/>
      <c r="AF1" s="288"/>
      <c r="AG1" s="289"/>
      <c r="AH1" s="145" t="s">
        <v>460</v>
      </c>
      <c r="AI1" s="145" t="s">
        <v>458</v>
      </c>
      <c r="AJ1" s="145" t="s">
        <v>456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thickBo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" si="3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" si="4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ref="G4:G35" si="5">IF(OR($C4="",$C4="DIR",$C4="ARB"),0,IF($C4="LOI",175,IF($C4="BAB",90,IF($C4="FIT",190,IF($F4&lt;=VALUE("01/01/2005"),220,IF($F4&lt;=VALUE("01/01/2008"),190,IF($F4&lt;=VALUE("01/01/2012"),170,IF($F4&lt;=VALUE("01/01/2014"),160,145))))))))</f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ref="L4:L35" si="6">IF(D4="","",I4-K4)</f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ref="AD4:AD11" si="7">IF(OR(AC4&lt;&gt;"Oui",C4&lt;&gt;"JOU"),"",IF(F4&lt;VALUE("01/01/2006"),154,IF(F4&lt;VALUE("01/01/2010"),79,0)))</f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5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6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7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customHeight="1" thickBo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5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6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7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customHeight="1" thickBo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5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6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7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customHeight="1" thickBo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5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6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7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customHeight="1" thickBo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5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6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7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customHeight="1" thickBo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5"/>
        <v>0</v>
      </c>
      <c r="H10" s="12" t="s">
        <v>46</v>
      </c>
      <c r="I10" s="33">
        <f t="shared" si="1"/>
        <v>0</v>
      </c>
      <c r="J10" s="11"/>
      <c r="K10" s="34">
        <f t="shared" si="2"/>
        <v>0</v>
      </c>
      <c r="L10" s="35">
        <f t="shared" si="6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7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customHeight="1" thickBo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5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6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7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customHeight="1" thickBot="1" x14ac:dyDescent="0.2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5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6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customHeight="1" thickBo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5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6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customHeight="1" thickBot="1" x14ac:dyDescent="0.2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5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6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customHeight="1" thickBot="1" x14ac:dyDescent="0.2">
      <c r="A15" s="14" t="s">
        <v>6</v>
      </c>
      <c r="B15" s="15" t="s">
        <v>7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5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6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customHeight="1" thickBot="1" x14ac:dyDescent="0.2">
      <c r="A16" s="14" t="s">
        <v>8</v>
      </c>
      <c r="B16" s="15" t="s">
        <v>7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5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6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customHeight="1" thickBot="1" x14ac:dyDescent="0.2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5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6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customHeight="1" thickBot="1" x14ac:dyDescent="0.2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5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6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customHeight="1" thickBot="1" x14ac:dyDescent="0.2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5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6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customHeight="1" thickBot="1" x14ac:dyDescent="0.2">
      <c r="A20" s="14" t="s">
        <v>6</v>
      </c>
      <c r="B20" s="15" t="s">
        <v>7</v>
      </c>
      <c r="C20" s="16" t="s">
        <v>146</v>
      </c>
      <c r="D20" s="17" t="s">
        <v>78</v>
      </c>
      <c r="E20" s="18" t="s">
        <v>79</v>
      </c>
      <c r="F20" s="19">
        <v>37385</v>
      </c>
      <c r="G20" s="32">
        <f t="shared" si="5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6"/>
        <v>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customHeight="1" thickBot="1" x14ac:dyDescent="0.2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5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6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52" si="8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customHeight="1" thickBot="1" x14ac:dyDescent="0.2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5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6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8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customHeight="1" thickBot="1" x14ac:dyDescent="0.2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5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6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8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customHeight="1" thickBot="1" x14ac:dyDescent="0.2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5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6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8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customHeight="1" thickBo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5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6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8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customHeight="1" thickBo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5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6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8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customHeight="1" thickBot="1" x14ac:dyDescent="0.2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5"/>
        <v>160</v>
      </c>
      <c r="H27" s="12" t="s">
        <v>30</v>
      </c>
      <c r="I27" s="33">
        <f t="shared" si="1"/>
        <v>160</v>
      </c>
      <c r="J27" s="11" t="s">
        <v>124</v>
      </c>
      <c r="K27" s="34">
        <f t="shared" si="2"/>
        <v>180</v>
      </c>
      <c r="L27" s="35">
        <f t="shared" si="6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8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customHeight="1" thickBot="1" x14ac:dyDescent="0.2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5"/>
        <v>145</v>
      </c>
      <c r="H28" s="12" t="s">
        <v>46</v>
      </c>
      <c r="I28" s="33">
        <f t="shared" si="1"/>
        <v>130</v>
      </c>
      <c r="J28" s="11" t="s">
        <v>124</v>
      </c>
      <c r="K28" s="34">
        <f t="shared" si="2"/>
        <v>180</v>
      </c>
      <c r="L28" s="35">
        <f t="shared" si="6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8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customHeight="1" thickBot="1" x14ac:dyDescent="0.2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5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6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8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customHeight="1" thickBot="1" x14ac:dyDescent="0.2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5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6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8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customHeight="1" thickBot="1" x14ac:dyDescent="0.2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5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6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8"/>
        <v/>
      </c>
      <c r="AE31" s="28"/>
      <c r="AF31" s="29"/>
      <c r="AG31" s="30"/>
      <c r="AH31" s="193" t="s">
        <v>176</v>
      </c>
      <c r="AI31" s="193"/>
      <c r="AJ31" s="193"/>
    </row>
    <row r="32" spans="1:36" ht="15" customHeight="1" thickBot="1" x14ac:dyDescent="0.2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5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6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8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customHeight="1" thickBot="1" x14ac:dyDescent="0.2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5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6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>
        <v>44809</v>
      </c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8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customHeight="1" thickBot="1" x14ac:dyDescent="0.2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5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6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8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customHeight="1" thickBot="1" x14ac:dyDescent="0.2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si="5"/>
        <v>170</v>
      </c>
      <c r="H35" s="12" t="s">
        <v>30</v>
      </c>
      <c r="I35" s="33">
        <f t="shared" ref="I35:I66" si="9">IF(OR(H35="Non",H35=""),G35,MAX(0,G35-15))</f>
        <v>170</v>
      </c>
      <c r="J35" s="11"/>
      <c r="K35" s="34">
        <f t="shared" ref="K35:K66" si="10">SUM(N35,S35,X35)</f>
        <v>170</v>
      </c>
      <c r="L35" s="35">
        <f t="shared" si="6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8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customHeight="1" thickBot="1" x14ac:dyDescent="0.2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ref="G36:G67" si="11"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30</v>
      </c>
      <c r="I36" s="33">
        <f t="shared" si="9"/>
        <v>145</v>
      </c>
      <c r="J36" s="11" t="s">
        <v>168</v>
      </c>
      <c r="K36" s="34">
        <f t="shared" si="10"/>
        <v>145</v>
      </c>
      <c r="L36" s="35">
        <f t="shared" ref="L36:L67" si="12">IF(D36="","",I36-K36)</f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8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customHeight="1" thickBot="1" x14ac:dyDescent="0.2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11"/>
        <v>170</v>
      </c>
      <c r="H37" s="12" t="s">
        <v>30</v>
      </c>
      <c r="I37" s="33">
        <f t="shared" si="9"/>
        <v>170</v>
      </c>
      <c r="J37" s="11"/>
      <c r="K37" s="34">
        <f t="shared" si="10"/>
        <v>170</v>
      </c>
      <c r="L37" s="35">
        <f t="shared" si="12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8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customHeight="1" thickBot="1" x14ac:dyDescent="0.2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11"/>
        <v>170</v>
      </c>
      <c r="H38" s="12" t="s">
        <v>30</v>
      </c>
      <c r="I38" s="33">
        <f t="shared" si="9"/>
        <v>170</v>
      </c>
      <c r="J38" s="11"/>
      <c r="K38" s="34">
        <f t="shared" si="10"/>
        <v>170</v>
      </c>
      <c r="L38" s="35">
        <f t="shared" si="12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8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customHeight="1" thickBot="1" x14ac:dyDescent="0.2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11"/>
        <v>190</v>
      </c>
      <c r="H39" s="12" t="s">
        <v>30</v>
      </c>
      <c r="I39" s="33">
        <f t="shared" si="9"/>
        <v>190</v>
      </c>
      <c r="J39" s="11"/>
      <c r="K39" s="34">
        <f t="shared" si="10"/>
        <v>190</v>
      </c>
      <c r="L39" s="35">
        <f t="shared" si="12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8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customHeight="1" thickBot="1" x14ac:dyDescent="0.2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11"/>
        <v>160</v>
      </c>
      <c r="H40" s="12" t="s">
        <v>30</v>
      </c>
      <c r="I40" s="33">
        <f t="shared" si="9"/>
        <v>160</v>
      </c>
      <c r="J40" s="11"/>
      <c r="K40" s="34">
        <f t="shared" si="10"/>
        <v>160</v>
      </c>
      <c r="L40" s="35">
        <f t="shared" si="12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8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customHeight="1" thickBot="1" x14ac:dyDescent="0.2">
      <c r="A41" s="14" t="s">
        <v>8</v>
      </c>
      <c r="B41" s="15" t="s">
        <v>7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11"/>
        <v>170</v>
      </c>
      <c r="H41" s="12" t="s">
        <v>30</v>
      </c>
      <c r="I41" s="33">
        <f t="shared" si="9"/>
        <v>170</v>
      </c>
      <c r="J41" s="11"/>
      <c r="K41" s="34">
        <f t="shared" si="10"/>
        <v>170</v>
      </c>
      <c r="L41" s="35">
        <f t="shared" si="12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8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customHeight="1" thickBot="1" x14ac:dyDescent="0.2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11"/>
        <v>190</v>
      </c>
      <c r="H42" s="12" t="s">
        <v>30</v>
      </c>
      <c r="I42" s="33">
        <f t="shared" si="9"/>
        <v>190</v>
      </c>
      <c r="J42" s="11"/>
      <c r="K42" s="34">
        <f t="shared" si="10"/>
        <v>190</v>
      </c>
      <c r="L42" s="35">
        <f t="shared" si="12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8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customHeight="1" thickBot="1" x14ac:dyDescent="0.2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11"/>
        <v>220</v>
      </c>
      <c r="H43" s="12" t="s">
        <v>30</v>
      </c>
      <c r="I43" s="33">
        <f t="shared" si="9"/>
        <v>220</v>
      </c>
      <c r="J43" s="11"/>
      <c r="K43" s="34">
        <f t="shared" si="10"/>
        <v>110</v>
      </c>
      <c r="L43" s="35">
        <f t="shared" si="12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8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customHeight="1" thickBot="1" x14ac:dyDescent="0.2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11"/>
        <v>170</v>
      </c>
      <c r="H44" s="12" t="s">
        <v>30</v>
      </c>
      <c r="I44" s="33">
        <f t="shared" si="9"/>
        <v>170</v>
      </c>
      <c r="J44" s="11"/>
      <c r="K44" s="34">
        <f t="shared" si="10"/>
        <v>170</v>
      </c>
      <c r="L44" s="35">
        <f t="shared" si="12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8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customHeight="1" thickBot="1" x14ac:dyDescent="0.2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11"/>
        <v>160</v>
      </c>
      <c r="H45" s="12" t="s">
        <v>30</v>
      </c>
      <c r="I45" s="33">
        <f t="shared" si="9"/>
        <v>160</v>
      </c>
      <c r="J45" s="11"/>
      <c r="K45" s="34">
        <f t="shared" si="10"/>
        <v>159.99</v>
      </c>
      <c r="L45" s="35">
        <f t="shared" si="12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>
        <v>44809</v>
      </c>
      <c r="AB45" s="26"/>
      <c r="AC45" s="27"/>
      <c r="AD45" s="36" t="str">
        <f t="shared" si="8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customHeight="1" thickBot="1" x14ac:dyDescent="0.2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11"/>
        <v>170</v>
      </c>
      <c r="H46" s="12" t="s">
        <v>30</v>
      </c>
      <c r="I46" s="33">
        <f t="shared" si="9"/>
        <v>170</v>
      </c>
      <c r="J46" s="11"/>
      <c r="K46" s="34">
        <f t="shared" si="10"/>
        <v>445</v>
      </c>
      <c r="L46" s="35">
        <f t="shared" si="12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8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customHeight="1" thickBot="1" x14ac:dyDescent="0.2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11"/>
        <v>160</v>
      </c>
      <c r="H47" s="12" t="s">
        <v>46</v>
      </c>
      <c r="I47" s="33">
        <f t="shared" si="9"/>
        <v>145</v>
      </c>
      <c r="J47" s="11"/>
      <c r="K47" s="34">
        <f t="shared" si="10"/>
        <v>0</v>
      </c>
      <c r="L47" s="35">
        <f t="shared" si="12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8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customHeight="1" thickBot="1" x14ac:dyDescent="0.2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11"/>
        <v>145</v>
      </c>
      <c r="H48" s="12" t="s">
        <v>46</v>
      </c>
      <c r="I48" s="33">
        <f t="shared" si="9"/>
        <v>130</v>
      </c>
      <c r="J48" s="11"/>
      <c r="K48" s="34">
        <f t="shared" si="10"/>
        <v>0</v>
      </c>
      <c r="L48" s="35">
        <f t="shared" si="12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8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customHeight="1" thickBot="1" x14ac:dyDescent="0.2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11"/>
        <v>220</v>
      </c>
      <c r="H49" s="12" t="s">
        <v>46</v>
      </c>
      <c r="I49" s="33">
        <f t="shared" si="9"/>
        <v>205</v>
      </c>
      <c r="J49" s="11"/>
      <c r="K49" s="34">
        <f t="shared" si="10"/>
        <v>205</v>
      </c>
      <c r="L49" s="35">
        <f t="shared" si="12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8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customHeight="1" thickBot="1" x14ac:dyDescent="0.2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11"/>
        <v>190</v>
      </c>
      <c r="H50" s="12" t="s">
        <v>30</v>
      </c>
      <c r="I50" s="33">
        <f t="shared" si="9"/>
        <v>190</v>
      </c>
      <c r="J50" s="11" t="s">
        <v>213</v>
      </c>
      <c r="K50" s="34">
        <f t="shared" si="10"/>
        <v>190</v>
      </c>
      <c r="L50" s="35">
        <f t="shared" si="12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8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customHeight="1" thickBot="1" x14ac:dyDescent="0.2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11"/>
        <v>190</v>
      </c>
      <c r="H51" s="12" t="s">
        <v>30</v>
      </c>
      <c r="I51" s="33">
        <f t="shared" si="9"/>
        <v>190</v>
      </c>
      <c r="J51" s="11" t="s">
        <v>222</v>
      </c>
      <c r="K51" s="34">
        <f t="shared" si="10"/>
        <v>190</v>
      </c>
      <c r="L51" s="35">
        <f t="shared" si="12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8"/>
        <v/>
      </c>
      <c r="AE51" s="28"/>
      <c r="AF51" s="29"/>
      <c r="AG51" s="30"/>
      <c r="AH51" s="193" t="s">
        <v>225</v>
      </c>
      <c r="AI51" s="193"/>
      <c r="AJ51" s="193"/>
    </row>
    <row r="52" spans="1:36" ht="15" customHeight="1" thickBot="1" x14ac:dyDescent="0.2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11"/>
        <v>170</v>
      </c>
      <c r="H52" s="12" t="s">
        <v>30</v>
      </c>
      <c r="I52" s="33">
        <f t="shared" si="9"/>
        <v>170</v>
      </c>
      <c r="J52" s="11"/>
      <c r="K52" s="34">
        <f t="shared" si="10"/>
        <v>315</v>
      </c>
      <c r="L52" s="35">
        <f t="shared" si="12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8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customHeight="1" thickBot="1" x14ac:dyDescent="0.2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11"/>
        <v>160</v>
      </c>
      <c r="H53" s="12" t="s">
        <v>46</v>
      </c>
      <c r="I53" s="33">
        <f t="shared" si="9"/>
        <v>145</v>
      </c>
      <c r="J53" s="11"/>
      <c r="K53" s="34">
        <f t="shared" si="10"/>
        <v>0</v>
      </c>
      <c r="L53" s="35">
        <f t="shared" si="12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ref="AD53:AD84" si="13">IF(OR(AC53&lt;&gt;"Oui",C53&lt;&gt;"JOU"),"",IF(F53&lt;VALUE("01/01/2006"),154,IF(F53&lt;VALUE("01/01/2010"),79,0)))</f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customHeight="1" thickBot="1" x14ac:dyDescent="0.2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11"/>
        <v>190</v>
      </c>
      <c r="H54" s="12" t="s">
        <v>30</v>
      </c>
      <c r="I54" s="33">
        <f t="shared" si="9"/>
        <v>190</v>
      </c>
      <c r="J54" s="11"/>
      <c r="K54" s="34">
        <f t="shared" si="10"/>
        <v>345</v>
      </c>
      <c r="L54" s="35">
        <f t="shared" si="12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13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customHeight="1" thickBot="1" x14ac:dyDescent="0.2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11"/>
        <v>170</v>
      </c>
      <c r="H55" s="12" t="s">
        <v>46</v>
      </c>
      <c r="I55" s="33">
        <f t="shared" si="9"/>
        <v>155</v>
      </c>
      <c r="J55" s="11"/>
      <c r="K55" s="34">
        <f t="shared" si="10"/>
        <v>0</v>
      </c>
      <c r="L55" s="35">
        <f t="shared" si="12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13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customHeight="1" thickBot="1" x14ac:dyDescent="0.2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11"/>
        <v>170</v>
      </c>
      <c r="H56" s="12" t="s">
        <v>30</v>
      </c>
      <c r="I56" s="33">
        <f t="shared" si="9"/>
        <v>170</v>
      </c>
      <c r="J56" s="11"/>
      <c r="K56" s="34">
        <f t="shared" si="10"/>
        <v>170</v>
      </c>
      <c r="L56" s="35">
        <f t="shared" si="12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13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customHeight="1" thickBot="1" x14ac:dyDescent="0.2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11"/>
        <v>190</v>
      </c>
      <c r="H57" s="12" t="s">
        <v>30</v>
      </c>
      <c r="I57" s="33">
        <f t="shared" si="9"/>
        <v>190</v>
      </c>
      <c r="J57" s="11" t="s">
        <v>240</v>
      </c>
      <c r="K57" s="34">
        <f t="shared" si="10"/>
        <v>100</v>
      </c>
      <c r="L57" s="35">
        <f t="shared" si="12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13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customHeight="1" thickBot="1" x14ac:dyDescent="0.2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11"/>
        <v>220</v>
      </c>
      <c r="H58" s="12" t="s">
        <v>30</v>
      </c>
      <c r="I58" s="33">
        <f t="shared" si="9"/>
        <v>220</v>
      </c>
      <c r="J58" s="11"/>
      <c r="K58" s="34">
        <f t="shared" si="10"/>
        <v>220</v>
      </c>
      <c r="L58" s="35">
        <f t="shared" si="12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13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customHeight="1" thickBot="1" x14ac:dyDescent="0.2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11"/>
        <v>160</v>
      </c>
      <c r="H59" s="12" t="s">
        <v>30</v>
      </c>
      <c r="I59" s="33">
        <f t="shared" si="9"/>
        <v>160</v>
      </c>
      <c r="J59" s="11"/>
      <c r="K59" s="34">
        <f t="shared" si="10"/>
        <v>160</v>
      </c>
      <c r="L59" s="35">
        <f t="shared" si="12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13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customHeight="1" thickBot="1" x14ac:dyDescent="0.2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11"/>
        <v>160</v>
      </c>
      <c r="H60" s="12" t="s">
        <v>30</v>
      </c>
      <c r="I60" s="33">
        <f t="shared" si="9"/>
        <v>160</v>
      </c>
      <c r="J60" s="11"/>
      <c r="K60" s="34">
        <f t="shared" si="10"/>
        <v>160</v>
      </c>
      <c r="L60" s="35">
        <f t="shared" si="12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>
        <v>44809</v>
      </c>
      <c r="W60" s="239"/>
      <c r="X60" s="240"/>
      <c r="Y60" s="241"/>
      <c r="Z60" s="242"/>
      <c r="AA60" s="243"/>
      <c r="AB60" s="26"/>
      <c r="AC60" s="27"/>
      <c r="AD60" s="36" t="str">
        <f t="shared" si="13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customHeight="1" thickBot="1" x14ac:dyDescent="0.2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11"/>
        <v>145</v>
      </c>
      <c r="H61" s="12" t="s">
        <v>30</v>
      </c>
      <c r="I61" s="33">
        <f t="shared" si="9"/>
        <v>145</v>
      </c>
      <c r="J61" s="11"/>
      <c r="K61" s="34">
        <f t="shared" si="10"/>
        <v>145</v>
      </c>
      <c r="L61" s="35">
        <f t="shared" si="12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13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customHeight="1" thickBot="1" x14ac:dyDescent="0.2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11"/>
        <v>170</v>
      </c>
      <c r="H62" s="12" t="s">
        <v>30</v>
      </c>
      <c r="I62" s="33">
        <f t="shared" si="9"/>
        <v>170</v>
      </c>
      <c r="J62" s="11"/>
      <c r="K62" s="34">
        <f t="shared" si="10"/>
        <v>170</v>
      </c>
      <c r="L62" s="35">
        <f t="shared" si="12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13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customHeight="1" thickBot="1" x14ac:dyDescent="0.2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11"/>
        <v>170</v>
      </c>
      <c r="H63" s="12" t="s">
        <v>30</v>
      </c>
      <c r="I63" s="33">
        <f t="shared" si="9"/>
        <v>170</v>
      </c>
      <c r="J63" s="11"/>
      <c r="K63" s="34">
        <f t="shared" si="10"/>
        <v>170</v>
      </c>
      <c r="L63" s="35">
        <f t="shared" si="12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13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customHeight="1" thickBot="1" x14ac:dyDescent="0.2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11"/>
        <v>160</v>
      </c>
      <c r="H64" s="12" t="s">
        <v>30</v>
      </c>
      <c r="I64" s="33">
        <f t="shared" si="9"/>
        <v>160</v>
      </c>
      <c r="J64" s="11"/>
      <c r="K64" s="34">
        <f t="shared" si="10"/>
        <v>160</v>
      </c>
      <c r="L64" s="35">
        <f t="shared" si="12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 t="s">
        <v>126</v>
      </c>
      <c r="AA64" s="243">
        <v>44809</v>
      </c>
      <c r="AB64" s="26"/>
      <c r="AC64" s="27"/>
      <c r="AD64" s="36" t="str">
        <f t="shared" si="13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customHeight="1" thickBot="1" x14ac:dyDescent="0.2">
      <c r="A65" s="14" t="s">
        <v>8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11"/>
        <v>170</v>
      </c>
      <c r="H65" s="12" t="s">
        <v>30</v>
      </c>
      <c r="I65" s="33">
        <f t="shared" si="9"/>
        <v>170</v>
      </c>
      <c r="J65" s="11"/>
      <c r="K65" s="34">
        <f t="shared" si="10"/>
        <v>85</v>
      </c>
      <c r="L65" s="35">
        <f t="shared" si="12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13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customHeight="1" thickBot="1" x14ac:dyDescent="0.2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11"/>
        <v>220</v>
      </c>
      <c r="H66" s="12" t="s">
        <v>30</v>
      </c>
      <c r="I66" s="33">
        <f t="shared" si="9"/>
        <v>220</v>
      </c>
      <c r="J66" s="11"/>
      <c r="K66" s="34">
        <f t="shared" si="10"/>
        <v>220</v>
      </c>
      <c r="L66" s="35">
        <f t="shared" si="12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13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customHeight="1" thickBot="1" x14ac:dyDescent="0.2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si="11"/>
        <v>220</v>
      </c>
      <c r="H67" s="12" t="s">
        <v>30</v>
      </c>
      <c r="I67" s="33">
        <f t="shared" ref="I67:I98" si="14">IF(OR(H67="Non",H67=""),G67,MAX(0,G67-15))</f>
        <v>220</v>
      </c>
      <c r="J67" s="11"/>
      <c r="K67" s="34">
        <f>SUM(N67,S67,X67)</f>
        <v>220</v>
      </c>
      <c r="L67" s="35">
        <f t="shared" si="12"/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>
        <v>44809</v>
      </c>
      <c r="AB67" s="26"/>
      <c r="AC67" s="27"/>
      <c r="AD67" s="36" t="str">
        <f t="shared" si="13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customHeight="1" thickBot="1" x14ac:dyDescent="0.2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ref="G68:G100" si="15"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 t="shared" si="14"/>
        <v>130</v>
      </c>
      <c r="J68" s="11"/>
      <c r="K68" s="34">
        <f t="shared" ref="K67:K98" si="16">SUM(N68,S68,X68)</f>
        <v>130</v>
      </c>
      <c r="L68" s="35">
        <f t="shared" ref="L68:L99" si="17">IF(D68="","",I68-K68)</f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>
        <v>44809</v>
      </c>
      <c r="AB68" s="26"/>
      <c r="AC68" s="27"/>
      <c r="AD68" s="36" t="str">
        <f t="shared" si="13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customHeight="1" thickBot="1" x14ac:dyDescent="0.2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15"/>
        <v>170</v>
      </c>
      <c r="H69" s="12" t="s">
        <v>30</v>
      </c>
      <c r="I69" s="33">
        <f t="shared" si="14"/>
        <v>170</v>
      </c>
      <c r="J69" s="11"/>
      <c r="K69" s="34">
        <f t="shared" si="16"/>
        <v>170</v>
      </c>
      <c r="L69" s="35">
        <f t="shared" si="17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13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customHeight="1" thickBot="1" x14ac:dyDescent="0.2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15"/>
        <v>170</v>
      </c>
      <c r="H70" s="12" t="s">
        <v>30</v>
      </c>
      <c r="I70" s="33">
        <f t="shared" si="14"/>
        <v>170</v>
      </c>
      <c r="J70" s="11"/>
      <c r="K70" s="34">
        <f t="shared" si="16"/>
        <v>170</v>
      </c>
      <c r="L70" s="35">
        <f t="shared" si="17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>
        <v>44809</v>
      </c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13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customHeight="1" thickBot="1" x14ac:dyDescent="0.2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15"/>
        <v>170</v>
      </c>
      <c r="H71" s="12" t="s">
        <v>30</v>
      </c>
      <c r="I71" s="33">
        <f t="shared" si="14"/>
        <v>170</v>
      </c>
      <c r="J71" s="11" t="s">
        <v>343</v>
      </c>
      <c r="K71" s="34">
        <f t="shared" si="16"/>
        <v>300</v>
      </c>
      <c r="L71" s="35">
        <f t="shared" si="17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44809</v>
      </c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13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customHeight="1" thickBot="1" x14ac:dyDescent="0.2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15"/>
        <v>145</v>
      </c>
      <c r="H72" s="12" t="s">
        <v>46</v>
      </c>
      <c r="I72" s="33">
        <f t="shared" si="14"/>
        <v>130</v>
      </c>
      <c r="J72" s="11" t="s">
        <v>343</v>
      </c>
      <c r="K72" s="34">
        <f t="shared" si="16"/>
        <v>0</v>
      </c>
      <c r="L72" s="35">
        <f t="shared" si="17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13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customHeight="1" thickBot="1" x14ac:dyDescent="0.2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15"/>
        <v>160</v>
      </c>
      <c r="H73" s="12" t="s">
        <v>30</v>
      </c>
      <c r="I73" s="33">
        <f t="shared" si="14"/>
        <v>160</v>
      </c>
      <c r="J73" s="11"/>
      <c r="K73" s="34">
        <f t="shared" si="16"/>
        <v>160</v>
      </c>
      <c r="L73" s="35">
        <f t="shared" si="17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13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customHeight="1" thickBot="1" x14ac:dyDescent="0.2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15"/>
        <v>0</v>
      </c>
      <c r="H74" s="12" t="s">
        <v>30</v>
      </c>
      <c r="I74" s="33">
        <f t="shared" si="14"/>
        <v>0</v>
      </c>
      <c r="J74" s="11"/>
      <c r="K74" s="34">
        <f t="shared" si="16"/>
        <v>0</v>
      </c>
      <c r="L74" s="35">
        <f t="shared" si="17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13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customHeight="1" thickBot="1" x14ac:dyDescent="0.2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15"/>
        <v>190</v>
      </c>
      <c r="H75" s="12" t="s">
        <v>30</v>
      </c>
      <c r="I75" s="33">
        <f t="shared" si="14"/>
        <v>190</v>
      </c>
      <c r="J75" s="11" t="s">
        <v>344</v>
      </c>
      <c r="K75" s="34">
        <f t="shared" si="16"/>
        <v>95</v>
      </c>
      <c r="L75" s="35">
        <f t="shared" si="17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13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customHeight="1" thickBot="1" x14ac:dyDescent="0.2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15"/>
        <v>170</v>
      </c>
      <c r="H76" s="12" t="s">
        <v>30</v>
      </c>
      <c r="I76" s="33">
        <f t="shared" si="14"/>
        <v>170</v>
      </c>
      <c r="J76" s="11"/>
      <c r="K76" s="34">
        <f t="shared" si="16"/>
        <v>170</v>
      </c>
      <c r="L76" s="35">
        <f t="shared" si="17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13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customHeight="1" thickBot="1" x14ac:dyDescent="0.2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15"/>
        <v>190</v>
      </c>
      <c r="H77" s="12" t="s">
        <v>30</v>
      </c>
      <c r="I77" s="33">
        <f t="shared" si="14"/>
        <v>190</v>
      </c>
      <c r="J77" s="11"/>
      <c r="K77" s="34">
        <f t="shared" si="16"/>
        <v>95</v>
      </c>
      <c r="L77" s="35">
        <f t="shared" si="17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13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customHeight="1" thickBot="1" x14ac:dyDescent="0.2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15"/>
        <v>190</v>
      </c>
      <c r="H78" s="12" t="s">
        <v>30</v>
      </c>
      <c r="I78" s="33">
        <f t="shared" si="14"/>
        <v>190</v>
      </c>
      <c r="J78" s="11"/>
      <c r="K78" s="34">
        <f t="shared" si="16"/>
        <v>190</v>
      </c>
      <c r="L78" s="35">
        <f t="shared" si="17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13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customHeight="1" thickBot="1" x14ac:dyDescent="0.2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15"/>
        <v>220</v>
      </c>
      <c r="H79" s="12" t="s">
        <v>30</v>
      </c>
      <c r="I79" s="33">
        <f t="shared" si="14"/>
        <v>220</v>
      </c>
      <c r="J79" s="11"/>
      <c r="K79" s="34">
        <f t="shared" si="16"/>
        <v>220</v>
      </c>
      <c r="L79" s="35">
        <f t="shared" si="17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13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customHeight="1" thickBot="1" x14ac:dyDescent="0.2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15"/>
        <v>190</v>
      </c>
      <c r="H80" s="12" t="s">
        <v>30</v>
      </c>
      <c r="I80" s="33">
        <f t="shared" si="14"/>
        <v>190</v>
      </c>
      <c r="J80" s="11"/>
      <c r="K80" s="34">
        <f t="shared" si="16"/>
        <v>190</v>
      </c>
      <c r="L80" s="35">
        <f t="shared" si="17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13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customHeight="1" thickBot="1" x14ac:dyDescent="0.2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15"/>
        <v>220</v>
      </c>
      <c r="H81" s="12" t="s">
        <v>30</v>
      </c>
      <c r="I81" s="33">
        <f t="shared" si="14"/>
        <v>220</v>
      </c>
      <c r="J81" s="11" t="s">
        <v>342</v>
      </c>
      <c r="K81" s="34">
        <f t="shared" si="16"/>
        <v>220</v>
      </c>
      <c r="L81" s="35">
        <f t="shared" si="17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13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customHeight="1" thickBot="1" x14ac:dyDescent="0.2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15"/>
        <v>170</v>
      </c>
      <c r="H82" s="12" t="s">
        <v>30</v>
      </c>
      <c r="I82" s="33">
        <f t="shared" si="14"/>
        <v>170</v>
      </c>
      <c r="J82" s="11"/>
      <c r="K82" s="34">
        <f t="shared" si="16"/>
        <v>100</v>
      </c>
      <c r="L82" s="35">
        <f t="shared" si="17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13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customHeight="1" thickBot="1" x14ac:dyDescent="0.2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15"/>
        <v>220</v>
      </c>
      <c r="H83" s="12" t="s">
        <v>30</v>
      </c>
      <c r="I83" s="33">
        <f t="shared" si="14"/>
        <v>220</v>
      </c>
      <c r="J83" s="11"/>
      <c r="K83" s="34">
        <f t="shared" si="16"/>
        <v>205</v>
      </c>
      <c r="L83" s="35">
        <f t="shared" si="17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13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customHeight="1" thickBot="1" x14ac:dyDescent="0.2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15"/>
        <v>220</v>
      </c>
      <c r="H84" s="12" t="s">
        <v>46</v>
      </c>
      <c r="I84" s="171">
        <f t="shared" si="14"/>
        <v>205</v>
      </c>
      <c r="J84" s="11"/>
      <c r="K84" s="172">
        <f t="shared" si="16"/>
        <v>0</v>
      </c>
      <c r="L84" s="173">
        <f t="shared" si="17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13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customHeight="1" thickBot="1" x14ac:dyDescent="0.2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15"/>
        <v>220</v>
      </c>
      <c r="H85" s="12" t="s">
        <v>30</v>
      </c>
      <c r="I85" s="171">
        <f t="shared" si="14"/>
        <v>220</v>
      </c>
      <c r="J85" s="11"/>
      <c r="K85" s="172">
        <f t="shared" si="16"/>
        <v>0</v>
      </c>
      <c r="L85" s="173">
        <f t="shared" si="17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16" si="18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customHeight="1" thickBo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15"/>
        <v>220</v>
      </c>
      <c r="H86" s="12" t="s">
        <v>30</v>
      </c>
      <c r="I86" s="171">
        <f t="shared" si="14"/>
        <v>220</v>
      </c>
      <c r="J86" s="11"/>
      <c r="K86" s="172">
        <f t="shared" si="16"/>
        <v>220</v>
      </c>
      <c r="L86" s="173">
        <f t="shared" si="17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8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thickBot="1" x14ac:dyDescent="0.2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15"/>
        <v>170</v>
      </c>
      <c r="H87" s="12" t="s">
        <v>30</v>
      </c>
      <c r="I87" s="171">
        <f t="shared" si="14"/>
        <v>170</v>
      </c>
      <c r="J87" s="11"/>
      <c r="K87" s="172">
        <f t="shared" si="16"/>
        <v>170</v>
      </c>
      <c r="L87" s="173">
        <f t="shared" si="17"/>
        <v>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 t="s">
        <v>108</v>
      </c>
      <c r="S87" s="208">
        <v>50</v>
      </c>
      <c r="T87" s="209" t="s">
        <v>822</v>
      </c>
      <c r="U87" s="210" t="s">
        <v>126</v>
      </c>
      <c r="V87" s="211"/>
      <c r="W87" s="239" t="s">
        <v>462</v>
      </c>
      <c r="X87" s="244">
        <v>50</v>
      </c>
      <c r="Y87" s="245"/>
      <c r="Z87" s="246"/>
      <c r="AA87" s="247"/>
      <c r="AB87" s="26"/>
      <c r="AC87" s="27"/>
      <c r="AD87" s="178" t="str">
        <f t="shared" si="18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customHeight="1" thickBot="1" x14ac:dyDescent="0.2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15"/>
        <v>190</v>
      </c>
      <c r="H88" s="12" t="s">
        <v>30</v>
      </c>
      <c r="I88" s="171">
        <f t="shared" si="14"/>
        <v>190</v>
      </c>
      <c r="J88" s="11"/>
      <c r="K88" s="172">
        <f t="shared" si="16"/>
        <v>190</v>
      </c>
      <c r="L88" s="173">
        <f t="shared" si="17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8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customHeight="1" thickBot="1" x14ac:dyDescent="0.2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15"/>
        <v>170</v>
      </c>
      <c r="H89" s="12" t="s">
        <v>30</v>
      </c>
      <c r="I89" s="171">
        <f t="shared" si="14"/>
        <v>170</v>
      </c>
      <c r="J89" s="11"/>
      <c r="K89" s="172">
        <f t="shared" si="16"/>
        <v>120</v>
      </c>
      <c r="L89" s="173">
        <f t="shared" si="17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>
        <v>44809</v>
      </c>
      <c r="W89" s="239"/>
      <c r="X89" s="244"/>
      <c r="Y89" s="245"/>
      <c r="Z89" s="246"/>
      <c r="AA89" s="247"/>
      <c r="AB89" s="26"/>
      <c r="AC89" s="27"/>
      <c r="AD89" s="178" t="str">
        <f t="shared" si="18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customHeight="1" thickBot="1" x14ac:dyDescent="0.2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15"/>
        <v>190</v>
      </c>
      <c r="H90" s="12" t="s">
        <v>30</v>
      </c>
      <c r="I90" s="171">
        <f t="shared" si="14"/>
        <v>190</v>
      </c>
      <c r="J90" s="11"/>
      <c r="K90" s="172">
        <f t="shared" si="16"/>
        <v>190</v>
      </c>
      <c r="L90" s="173">
        <f t="shared" si="17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8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customHeight="1" thickBot="1" x14ac:dyDescent="0.2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15"/>
        <v>220</v>
      </c>
      <c r="H91" s="12" t="s">
        <v>30</v>
      </c>
      <c r="I91" s="171">
        <f t="shared" si="14"/>
        <v>220</v>
      </c>
      <c r="J91" s="11"/>
      <c r="K91" s="172">
        <f t="shared" si="16"/>
        <v>220</v>
      </c>
      <c r="L91" s="173">
        <f t="shared" si="17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2" t="s">
        <v>108</v>
      </c>
      <c r="S91" s="208">
        <v>100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8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customHeight="1" thickBot="1" x14ac:dyDescent="0.2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15"/>
        <v>190</v>
      </c>
      <c r="H92" s="12" t="s">
        <v>30</v>
      </c>
      <c r="I92" s="171">
        <f t="shared" si="14"/>
        <v>190</v>
      </c>
      <c r="J92" s="11"/>
      <c r="K92" s="172">
        <f t="shared" si="16"/>
        <v>190</v>
      </c>
      <c r="L92" s="173">
        <f t="shared" si="17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8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customHeight="1" thickBot="1" x14ac:dyDescent="0.2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15"/>
        <v>170</v>
      </c>
      <c r="H93" s="12" t="s">
        <v>30</v>
      </c>
      <c r="I93" s="171">
        <f t="shared" si="14"/>
        <v>170</v>
      </c>
      <c r="J93" s="11"/>
      <c r="K93" s="172">
        <f t="shared" si="16"/>
        <v>170</v>
      </c>
      <c r="L93" s="173">
        <f t="shared" si="17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8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customHeight="1" thickBot="1" x14ac:dyDescent="0.2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15"/>
        <v>220</v>
      </c>
      <c r="H94" s="12" t="s">
        <v>30</v>
      </c>
      <c r="I94" s="171">
        <f t="shared" si="14"/>
        <v>220</v>
      </c>
      <c r="J94" s="11"/>
      <c r="K94" s="172">
        <f t="shared" si="16"/>
        <v>220</v>
      </c>
      <c r="L94" s="173">
        <f t="shared" si="17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8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customHeight="1" thickBot="1" x14ac:dyDescent="0.2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15"/>
        <v>220</v>
      </c>
      <c r="H95" s="12" t="s">
        <v>30</v>
      </c>
      <c r="I95" s="171">
        <f t="shared" si="14"/>
        <v>220</v>
      </c>
      <c r="J95" s="11"/>
      <c r="K95" s="172">
        <f t="shared" si="16"/>
        <v>0</v>
      </c>
      <c r="L95" s="173">
        <f t="shared" si="17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8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customHeight="1" thickBot="1" x14ac:dyDescent="0.2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15"/>
        <v>170</v>
      </c>
      <c r="H96" s="12" t="s">
        <v>30</v>
      </c>
      <c r="I96" s="171">
        <f t="shared" si="14"/>
        <v>170</v>
      </c>
      <c r="J96" s="11"/>
      <c r="K96" s="172">
        <f t="shared" si="16"/>
        <v>85</v>
      </c>
      <c r="L96" s="173">
        <f t="shared" si="17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8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customHeight="1" thickBot="1" x14ac:dyDescent="0.2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15"/>
        <v>170</v>
      </c>
      <c r="H97" s="12" t="s">
        <v>30</v>
      </c>
      <c r="I97" s="171">
        <f t="shared" si="14"/>
        <v>170</v>
      </c>
      <c r="J97" s="11"/>
      <c r="K97" s="172">
        <f t="shared" si="16"/>
        <v>170</v>
      </c>
      <c r="L97" s="173">
        <f t="shared" si="17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40</v>
      </c>
      <c r="T97" s="209" t="s">
        <v>393</v>
      </c>
      <c r="U97" s="210" t="s">
        <v>126</v>
      </c>
      <c r="V97" s="211">
        <v>44809</v>
      </c>
      <c r="W97" s="239" t="s">
        <v>108</v>
      </c>
      <c r="X97" s="244">
        <v>45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8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customHeight="1" thickBot="1" x14ac:dyDescent="0.2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15"/>
        <v>170</v>
      </c>
      <c r="H98" s="12" t="s">
        <v>30</v>
      </c>
      <c r="I98" s="171">
        <f t="shared" si="14"/>
        <v>170</v>
      </c>
      <c r="J98" s="11"/>
      <c r="K98" s="172">
        <f t="shared" si="16"/>
        <v>120</v>
      </c>
      <c r="L98" s="173">
        <f t="shared" si="17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8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customHeight="1" thickBot="1" x14ac:dyDescent="0.2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15"/>
        <v>0</v>
      </c>
      <c r="H99" s="12" t="s">
        <v>30</v>
      </c>
      <c r="I99" s="171">
        <f t="shared" ref="I99:I130" si="19">IF(OR(H99="Non",H99=""),G99,MAX(0,G99-15))</f>
        <v>0</v>
      </c>
      <c r="J99" s="11"/>
      <c r="K99" s="172">
        <f t="shared" ref="K99:K111" si="20">SUM(N99,S99,X99)</f>
        <v>0</v>
      </c>
      <c r="L99" s="173">
        <f t="shared" si="17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8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customHeight="1" thickBot="1" x14ac:dyDescent="0.2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15"/>
        <v>170</v>
      </c>
      <c r="H100" s="12" t="s">
        <v>30</v>
      </c>
      <c r="I100" s="171">
        <f t="shared" si="19"/>
        <v>170</v>
      </c>
      <c r="J100" s="11"/>
      <c r="K100" s="172">
        <f t="shared" si="20"/>
        <v>50</v>
      </c>
      <c r="L100" s="173">
        <f t="shared" ref="L100:L131" si="21">IF(D100="","",I100-K100)</f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8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customHeight="1" thickBot="1" x14ac:dyDescent="0.2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9"/>
        <v>170</v>
      </c>
      <c r="J101" s="11"/>
      <c r="K101" s="172">
        <f t="shared" si="20"/>
        <v>100</v>
      </c>
      <c r="L101" s="35">
        <f t="shared" si="21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8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customHeight="1" thickBot="1" x14ac:dyDescent="0.2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33" si="22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9"/>
        <v>220</v>
      </c>
      <c r="J102" s="11"/>
      <c r="K102" s="34">
        <f t="shared" si="20"/>
        <v>220</v>
      </c>
      <c r="L102" s="35">
        <f t="shared" si="21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8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customHeight="1" thickBot="1" x14ac:dyDescent="0.2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22"/>
        <v>145</v>
      </c>
      <c r="H103" s="12" t="s">
        <v>30</v>
      </c>
      <c r="I103" s="33">
        <f t="shared" si="19"/>
        <v>145</v>
      </c>
      <c r="J103" s="11"/>
      <c r="K103" s="34">
        <f t="shared" si="20"/>
        <v>145</v>
      </c>
      <c r="L103" s="35">
        <f t="shared" si="21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8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customHeight="1" thickBot="1" x14ac:dyDescent="0.2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22"/>
        <v>145</v>
      </c>
      <c r="H104" s="12" t="s">
        <v>30</v>
      </c>
      <c r="I104" s="33">
        <f t="shared" si="19"/>
        <v>145</v>
      </c>
      <c r="J104" s="11"/>
      <c r="K104" s="34">
        <f t="shared" si="20"/>
        <v>145</v>
      </c>
      <c r="L104" s="35">
        <f t="shared" si="21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8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customHeight="1" thickBot="1" x14ac:dyDescent="0.2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22"/>
        <v>170</v>
      </c>
      <c r="H105" s="12" t="s">
        <v>30</v>
      </c>
      <c r="I105" s="33">
        <f t="shared" si="19"/>
        <v>170</v>
      </c>
      <c r="J105" s="11"/>
      <c r="K105" s="34">
        <f t="shared" si="20"/>
        <v>140</v>
      </c>
      <c r="L105" s="35">
        <f t="shared" si="21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8"/>
        <v/>
      </c>
      <c r="AE105" s="28"/>
      <c r="AF105" s="29"/>
      <c r="AG105" s="30"/>
      <c r="AH105" s="193"/>
      <c r="AI105" s="193"/>
      <c r="AJ105" s="193"/>
    </row>
    <row r="106" spans="1:36" s="5" customFormat="1" ht="15" customHeight="1" thickBot="1" x14ac:dyDescent="0.2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22"/>
        <v>160</v>
      </c>
      <c r="H106" s="12" t="s">
        <v>46</v>
      </c>
      <c r="I106" s="33">
        <f t="shared" si="19"/>
        <v>145</v>
      </c>
      <c r="J106" s="11"/>
      <c r="K106" s="34">
        <f t="shared" si="20"/>
        <v>95</v>
      </c>
      <c r="L106" s="35">
        <f t="shared" si="21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8"/>
        <v/>
      </c>
      <c r="AE106" s="28"/>
      <c r="AF106" s="29"/>
      <c r="AG106" s="30"/>
      <c r="AH106" s="193"/>
      <c r="AI106" s="193"/>
      <c r="AJ106" s="193"/>
    </row>
    <row r="107" spans="1:36" s="5" customFormat="1" ht="15" customHeight="1" thickBot="1" x14ac:dyDescent="0.2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22"/>
        <v>160</v>
      </c>
      <c r="H107" s="12" t="s">
        <v>46</v>
      </c>
      <c r="I107" s="33">
        <f t="shared" si="19"/>
        <v>145</v>
      </c>
      <c r="J107" s="11"/>
      <c r="K107" s="34">
        <f t="shared" si="20"/>
        <v>95</v>
      </c>
      <c r="L107" s="35">
        <f t="shared" si="21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8"/>
        <v/>
      </c>
      <c r="AE107" s="28"/>
      <c r="AF107" s="29"/>
      <c r="AG107" s="30"/>
      <c r="AH107" s="193"/>
      <c r="AI107" s="193"/>
      <c r="AJ107" s="193"/>
    </row>
    <row r="108" spans="1:36" s="5" customFormat="1" ht="15" customHeight="1" thickBot="1" x14ac:dyDescent="0.2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22"/>
        <v>160</v>
      </c>
      <c r="H108" s="12" t="s">
        <v>46</v>
      </c>
      <c r="I108" s="33">
        <f t="shared" si="19"/>
        <v>145</v>
      </c>
      <c r="J108" s="11"/>
      <c r="K108" s="34">
        <f t="shared" si="20"/>
        <v>95</v>
      </c>
      <c r="L108" s="35">
        <f t="shared" si="21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8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2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22"/>
        <v>0</v>
      </c>
      <c r="H109" s="12" t="s">
        <v>30</v>
      </c>
      <c r="I109" s="33">
        <f t="shared" si="19"/>
        <v>0</v>
      </c>
      <c r="J109" s="11"/>
      <c r="K109" s="34">
        <f t="shared" si="20"/>
        <v>0</v>
      </c>
      <c r="L109" s="35">
        <f t="shared" si="21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8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customHeight="1" thickBot="1" x14ac:dyDescent="0.2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22"/>
        <v>0</v>
      </c>
      <c r="H110" s="12" t="s">
        <v>30</v>
      </c>
      <c r="I110" s="33">
        <f t="shared" si="19"/>
        <v>0</v>
      </c>
      <c r="J110" s="11"/>
      <c r="K110" s="34">
        <f t="shared" si="20"/>
        <v>0</v>
      </c>
      <c r="L110" s="35">
        <f t="shared" si="21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8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customHeight="1" thickBot="1" x14ac:dyDescent="0.2">
      <c r="A111" s="14" t="s">
        <v>6</v>
      </c>
      <c r="B111" s="15" t="s">
        <v>7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22"/>
        <v>190</v>
      </c>
      <c r="H111" s="12" t="s">
        <v>30</v>
      </c>
      <c r="I111" s="33">
        <f t="shared" si="19"/>
        <v>190</v>
      </c>
      <c r="J111" s="11"/>
      <c r="K111" s="34">
        <f t="shared" si="20"/>
        <v>180</v>
      </c>
      <c r="L111" s="35">
        <f t="shared" si="21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8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customHeight="1" thickBot="1" x14ac:dyDescent="0.2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22"/>
        <v>90</v>
      </c>
      <c r="H112" s="12" t="s">
        <v>30</v>
      </c>
      <c r="I112" s="171">
        <f t="shared" si="19"/>
        <v>90</v>
      </c>
      <c r="J112" s="11"/>
      <c r="K112" s="172">
        <v>90</v>
      </c>
      <c r="L112" s="173">
        <f t="shared" si="21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8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customHeight="1" thickBot="1" x14ac:dyDescent="0.2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22"/>
        <v>170</v>
      </c>
      <c r="H113" s="12" t="s">
        <v>30</v>
      </c>
      <c r="I113" s="33">
        <f t="shared" si="19"/>
        <v>170</v>
      </c>
      <c r="J113" s="11"/>
      <c r="K113" s="34">
        <f t="shared" ref="K113:K144" si="23">SUM(N113,S113,X113)</f>
        <v>170</v>
      </c>
      <c r="L113" s="35">
        <f t="shared" si="21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8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customHeight="1" thickBot="1" x14ac:dyDescent="0.2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22"/>
        <v>220</v>
      </c>
      <c r="H114" s="12" t="s">
        <v>46</v>
      </c>
      <c r="I114" s="33">
        <f t="shared" si="19"/>
        <v>205</v>
      </c>
      <c r="J114" s="11"/>
      <c r="K114" s="34">
        <f t="shared" si="23"/>
        <v>204.99</v>
      </c>
      <c r="L114" s="35">
        <f t="shared" si="21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8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customHeight="1" thickBot="1" x14ac:dyDescent="0.2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22"/>
        <v>190</v>
      </c>
      <c r="H115" s="12" t="s">
        <v>30</v>
      </c>
      <c r="I115" s="33">
        <f t="shared" si="19"/>
        <v>190</v>
      </c>
      <c r="J115" s="11"/>
      <c r="K115" s="34">
        <f t="shared" si="23"/>
        <v>190</v>
      </c>
      <c r="L115" s="35">
        <f t="shared" si="21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8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customHeight="1" thickBot="1" x14ac:dyDescent="0.2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22"/>
        <v>220</v>
      </c>
      <c r="H116" s="12" t="s">
        <v>30</v>
      </c>
      <c r="I116" s="33">
        <f t="shared" si="19"/>
        <v>220</v>
      </c>
      <c r="J116" s="11"/>
      <c r="K116" s="34">
        <f t="shared" si="23"/>
        <v>220</v>
      </c>
      <c r="L116" s="35">
        <f t="shared" si="21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8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customHeight="1" thickBot="1" x14ac:dyDescent="0.2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22"/>
        <v>190</v>
      </c>
      <c r="H117" s="12" t="s">
        <v>30</v>
      </c>
      <c r="I117" s="33">
        <f t="shared" si="19"/>
        <v>190</v>
      </c>
      <c r="J117" s="11"/>
      <c r="K117" s="34">
        <f t="shared" si="23"/>
        <v>190</v>
      </c>
      <c r="L117" s="35">
        <f t="shared" si="21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ref="AD117:AD148" si="24">IF(OR(AC117&lt;&gt;"Oui",C117&lt;&gt;"JOU"),"",IF(F117&lt;VALUE("01/01/2006"),154,IF(F117&lt;VALUE("01/01/2010"),79,0)))</f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customHeight="1" thickBot="1" x14ac:dyDescent="0.2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22"/>
        <v>145</v>
      </c>
      <c r="H118" s="12" t="s">
        <v>46</v>
      </c>
      <c r="I118" s="33">
        <f t="shared" si="19"/>
        <v>130</v>
      </c>
      <c r="J118" s="11"/>
      <c r="K118" s="34">
        <f t="shared" si="23"/>
        <v>145</v>
      </c>
      <c r="L118" s="35">
        <f t="shared" si="21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24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customHeight="1" thickBot="1" x14ac:dyDescent="0.2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22"/>
        <v>220</v>
      </c>
      <c r="H119" s="12" t="s">
        <v>30</v>
      </c>
      <c r="I119" s="33">
        <f t="shared" si="19"/>
        <v>220</v>
      </c>
      <c r="J119" s="11"/>
      <c r="K119" s="34">
        <f t="shared" si="23"/>
        <v>220</v>
      </c>
      <c r="L119" s="35">
        <f t="shared" si="21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24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customHeight="1" thickBot="1" x14ac:dyDescent="0.2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22"/>
        <v>0</v>
      </c>
      <c r="H120" s="12" t="s">
        <v>30</v>
      </c>
      <c r="I120" s="33">
        <f t="shared" si="19"/>
        <v>0</v>
      </c>
      <c r="J120" s="11"/>
      <c r="K120" s="34">
        <f t="shared" si="23"/>
        <v>0</v>
      </c>
      <c r="L120" s="35">
        <f t="shared" si="21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24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customHeight="1" thickBot="1" x14ac:dyDescent="0.2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22"/>
        <v>170</v>
      </c>
      <c r="H121" s="12" t="s">
        <v>30</v>
      </c>
      <c r="I121" s="33">
        <f t="shared" si="19"/>
        <v>170</v>
      </c>
      <c r="J121" s="11" t="s">
        <v>489</v>
      </c>
      <c r="K121" s="34">
        <f t="shared" si="23"/>
        <v>170</v>
      </c>
      <c r="L121" s="35">
        <f t="shared" si="21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24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customHeight="1" thickBot="1" x14ac:dyDescent="0.2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22"/>
        <v>170</v>
      </c>
      <c r="H122" s="12" t="s">
        <v>30</v>
      </c>
      <c r="I122" s="33">
        <f t="shared" si="19"/>
        <v>170</v>
      </c>
      <c r="J122" s="11"/>
      <c r="K122" s="34">
        <f t="shared" si="23"/>
        <v>170</v>
      </c>
      <c r="L122" s="35">
        <f t="shared" si="21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24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customHeight="1" thickBot="1" x14ac:dyDescent="0.2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22"/>
        <v>170</v>
      </c>
      <c r="H123" s="12" t="s">
        <v>30</v>
      </c>
      <c r="I123" s="33">
        <f t="shared" si="19"/>
        <v>170</v>
      </c>
      <c r="J123" s="11" t="s">
        <v>495</v>
      </c>
      <c r="K123" s="34">
        <f t="shared" si="23"/>
        <v>170</v>
      </c>
      <c r="L123" s="35">
        <f t="shared" si="21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24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customHeight="1" thickBot="1" x14ac:dyDescent="0.2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22"/>
        <v>145</v>
      </c>
      <c r="H124" s="12" t="s">
        <v>30</v>
      </c>
      <c r="I124" s="33">
        <f t="shared" si="19"/>
        <v>145</v>
      </c>
      <c r="J124" s="11"/>
      <c r="K124" s="34">
        <f t="shared" si="23"/>
        <v>0</v>
      </c>
      <c r="L124" s="35">
        <f t="shared" si="21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24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customHeight="1" thickBot="1" x14ac:dyDescent="0.2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22"/>
        <v>190</v>
      </c>
      <c r="H125" s="12" t="s">
        <v>30</v>
      </c>
      <c r="I125" s="33">
        <f t="shared" si="19"/>
        <v>190</v>
      </c>
      <c r="J125" s="11"/>
      <c r="K125" s="34">
        <f t="shared" si="23"/>
        <v>190</v>
      </c>
      <c r="L125" s="35">
        <f t="shared" si="21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24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customHeight="1" thickBot="1" x14ac:dyDescent="0.2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22"/>
        <v>170</v>
      </c>
      <c r="H126" s="12" t="s">
        <v>30</v>
      </c>
      <c r="I126" s="33">
        <f t="shared" si="19"/>
        <v>170</v>
      </c>
      <c r="J126" s="11"/>
      <c r="K126" s="34">
        <f t="shared" si="23"/>
        <v>170</v>
      </c>
      <c r="L126" s="35">
        <f t="shared" si="21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24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customHeight="1" thickBot="1" x14ac:dyDescent="0.2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22"/>
        <v>220</v>
      </c>
      <c r="H127" s="12" t="s">
        <v>30</v>
      </c>
      <c r="I127" s="33">
        <f t="shared" si="19"/>
        <v>220</v>
      </c>
      <c r="J127" s="11"/>
      <c r="K127" s="34">
        <f t="shared" si="23"/>
        <v>220</v>
      </c>
      <c r="L127" s="35">
        <f t="shared" si="21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24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customHeight="1" thickBot="1" x14ac:dyDescent="0.2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22"/>
        <v>160</v>
      </c>
      <c r="H128" s="12" t="s">
        <v>30</v>
      </c>
      <c r="I128" s="33">
        <f t="shared" si="19"/>
        <v>160</v>
      </c>
      <c r="J128" s="11"/>
      <c r="K128" s="34">
        <f t="shared" si="23"/>
        <v>160</v>
      </c>
      <c r="L128" s="35">
        <f t="shared" si="21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24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customHeight="1" thickBot="1" x14ac:dyDescent="0.2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22"/>
        <v>160</v>
      </c>
      <c r="H129" s="12" t="s">
        <v>46</v>
      </c>
      <c r="I129" s="33">
        <f t="shared" si="19"/>
        <v>145</v>
      </c>
      <c r="J129" s="11"/>
      <c r="K129" s="34">
        <f t="shared" si="23"/>
        <v>145</v>
      </c>
      <c r="L129" s="35">
        <f t="shared" si="21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24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customHeight="1" thickBot="1" x14ac:dyDescent="0.2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22"/>
        <v>170</v>
      </c>
      <c r="H130" s="12" t="s">
        <v>30</v>
      </c>
      <c r="I130" s="33">
        <f t="shared" si="19"/>
        <v>170</v>
      </c>
      <c r="J130" s="11"/>
      <c r="K130" s="34">
        <f t="shared" si="23"/>
        <v>170</v>
      </c>
      <c r="L130" s="35">
        <f t="shared" si="21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24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customHeight="1" thickBot="1" x14ac:dyDescent="0.2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22"/>
        <v>170</v>
      </c>
      <c r="H131" s="12" t="s">
        <v>30</v>
      </c>
      <c r="I131" s="33">
        <f t="shared" ref="I131:I162" si="25">IF(OR(H131="Non",H131=""),G131,MAX(0,G131-15))</f>
        <v>170</v>
      </c>
      <c r="J131" s="11" t="s">
        <v>543</v>
      </c>
      <c r="K131" s="34">
        <f t="shared" si="23"/>
        <v>170</v>
      </c>
      <c r="L131" s="35">
        <f t="shared" si="21"/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24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customHeight="1" thickBot="1" x14ac:dyDescent="0.2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22"/>
        <v>145</v>
      </c>
      <c r="H132" s="12" t="s">
        <v>30</v>
      </c>
      <c r="I132" s="33">
        <f t="shared" si="25"/>
        <v>145</v>
      </c>
      <c r="J132" s="11" t="s">
        <v>548</v>
      </c>
      <c r="K132" s="34">
        <f t="shared" si="23"/>
        <v>145</v>
      </c>
      <c r="L132" s="35">
        <f t="shared" ref="L132:L163" si="26">IF(D132="","",I132-K132)</f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24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customHeight="1" thickBot="1" x14ac:dyDescent="0.2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22"/>
        <v>220</v>
      </c>
      <c r="H133" s="12" t="s">
        <v>30</v>
      </c>
      <c r="I133" s="33">
        <f t="shared" si="25"/>
        <v>220</v>
      </c>
      <c r="J133" s="11"/>
      <c r="K133" s="34">
        <f t="shared" si="23"/>
        <v>220</v>
      </c>
      <c r="L133" s="35">
        <f t="shared" si="26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24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customHeight="1" thickBot="1" x14ac:dyDescent="0.2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ref="G134:G163" si="27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5"/>
        <v>220</v>
      </c>
      <c r="J134" s="11"/>
      <c r="K134" s="34">
        <f t="shared" si="23"/>
        <v>220</v>
      </c>
      <c r="L134" s="35">
        <f t="shared" si="26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24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customHeight="1" thickBot="1" x14ac:dyDescent="0.2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27"/>
        <v>0</v>
      </c>
      <c r="H135" s="12" t="s">
        <v>30</v>
      </c>
      <c r="I135" s="33">
        <f t="shared" si="25"/>
        <v>0</v>
      </c>
      <c r="J135" s="11"/>
      <c r="K135" s="34">
        <f t="shared" si="23"/>
        <v>0</v>
      </c>
      <c r="L135" s="35">
        <f t="shared" si="26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24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customHeight="1" thickBot="1" x14ac:dyDescent="0.2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27"/>
        <v>175</v>
      </c>
      <c r="H136" s="12" t="s">
        <v>46</v>
      </c>
      <c r="I136" s="33">
        <f t="shared" si="25"/>
        <v>160</v>
      </c>
      <c r="J136" s="11"/>
      <c r="K136" s="34">
        <f t="shared" si="23"/>
        <v>160</v>
      </c>
      <c r="L136" s="35">
        <f t="shared" si="26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24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customHeight="1" thickBot="1" x14ac:dyDescent="0.2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27"/>
        <v>175</v>
      </c>
      <c r="H137" s="12" t="s">
        <v>30</v>
      </c>
      <c r="I137" s="33">
        <f t="shared" si="25"/>
        <v>175</v>
      </c>
      <c r="J137" s="11"/>
      <c r="K137" s="34">
        <f t="shared" si="23"/>
        <v>175</v>
      </c>
      <c r="L137" s="35">
        <f t="shared" si="26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24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2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27"/>
        <v>220</v>
      </c>
      <c r="H138" s="12" t="s">
        <v>30</v>
      </c>
      <c r="I138" s="33">
        <f t="shared" si="25"/>
        <v>220</v>
      </c>
      <c r="J138" s="11"/>
      <c r="K138" s="34">
        <f t="shared" si="23"/>
        <v>220</v>
      </c>
      <c r="L138" s="35">
        <f t="shared" si="26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24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customHeight="1" thickBot="1" x14ac:dyDescent="0.2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27"/>
        <v>160</v>
      </c>
      <c r="H139" s="12" t="s">
        <v>30</v>
      </c>
      <c r="I139" s="33">
        <f t="shared" si="25"/>
        <v>160</v>
      </c>
      <c r="J139" s="11"/>
      <c r="K139" s="34">
        <f t="shared" si="23"/>
        <v>160</v>
      </c>
      <c r="L139" s="35">
        <f t="shared" si="26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24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customHeight="1" thickBot="1" x14ac:dyDescent="0.2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27"/>
        <v>190</v>
      </c>
      <c r="H140" s="12" t="s">
        <v>30</v>
      </c>
      <c r="I140" s="33">
        <f t="shared" si="25"/>
        <v>190</v>
      </c>
      <c r="J140" s="11"/>
      <c r="K140" s="34">
        <f t="shared" si="23"/>
        <v>190</v>
      </c>
      <c r="L140" s="35">
        <f t="shared" si="26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24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customHeight="1" thickBot="1" x14ac:dyDescent="0.2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27"/>
        <v>220</v>
      </c>
      <c r="H141" s="12" t="s">
        <v>30</v>
      </c>
      <c r="I141" s="33">
        <f t="shared" si="25"/>
        <v>220</v>
      </c>
      <c r="J141" s="11"/>
      <c r="K141" s="34">
        <f t="shared" si="23"/>
        <v>220</v>
      </c>
      <c r="L141" s="35">
        <f t="shared" si="26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24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customHeight="1" thickBot="1" x14ac:dyDescent="0.2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27"/>
        <v>220</v>
      </c>
      <c r="H142" s="12" t="s">
        <v>30</v>
      </c>
      <c r="I142" s="33">
        <f t="shared" si="25"/>
        <v>220</v>
      </c>
      <c r="J142" s="11"/>
      <c r="K142" s="34">
        <f t="shared" si="23"/>
        <v>220</v>
      </c>
      <c r="L142" s="35">
        <f t="shared" si="26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24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customHeight="1" thickBot="1" x14ac:dyDescent="0.2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27"/>
        <v>170</v>
      </c>
      <c r="H143" s="12" t="s">
        <v>30</v>
      </c>
      <c r="I143" s="33">
        <f t="shared" si="25"/>
        <v>170</v>
      </c>
      <c r="J143" s="11" t="s">
        <v>591</v>
      </c>
      <c r="K143" s="34">
        <f t="shared" si="23"/>
        <v>91</v>
      </c>
      <c r="L143" s="35">
        <f t="shared" si="26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24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customHeight="1" thickBot="1" x14ac:dyDescent="0.2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27"/>
        <v>220</v>
      </c>
      <c r="H144" s="12" t="s">
        <v>30</v>
      </c>
      <c r="I144" s="33">
        <f t="shared" si="25"/>
        <v>220</v>
      </c>
      <c r="J144" s="11"/>
      <c r="K144" s="34">
        <f t="shared" si="23"/>
        <v>220</v>
      </c>
      <c r="L144" s="35">
        <f t="shared" si="26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24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customHeight="1" thickBot="1" x14ac:dyDescent="0.2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27"/>
        <v>220</v>
      </c>
      <c r="H145" s="12" t="s">
        <v>30</v>
      </c>
      <c r="I145" s="33">
        <f t="shared" si="25"/>
        <v>220</v>
      </c>
      <c r="J145" s="11"/>
      <c r="K145" s="34">
        <f t="shared" ref="K145:K163" si="28">SUM(N145,S145,X145)</f>
        <v>220</v>
      </c>
      <c r="L145" s="35">
        <f t="shared" si="26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24"/>
        <v/>
      </c>
      <c r="AE145" s="28"/>
      <c r="AF145" s="29"/>
      <c r="AG145" s="30"/>
      <c r="AH145" s="193"/>
      <c r="AI145" s="193"/>
      <c r="AJ145" s="193"/>
    </row>
    <row r="146" spans="1:36" s="4" customFormat="1" ht="15" customHeight="1" thickBot="1" x14ac:dyDescent="0.2">
      <c r="A146" s="14" t="s">
        <v>6</v>
      </c>
      <c r="B146" s="15" t="s">
        <v>7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27"/>
        <v>220</v>
      </c>
      <c r="H146" s="12" t="s">
        <v>30</v>
      </c>
      <c r="I146" s="33">
        <f t="shared" si="25"/>
        <v>220</v>
      </c>
      <c r="J146" s="11"/>
      <c r="K146" s="34">
        <f t="shared" si="28"/>
        <v>220</v>
      </c>
      <c r="L146" s="35">
        <f t="shared" si="26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24"/>
        <v/>
      </c>
      <c r="AE146" s="28"/>
      <c r="AF146" s="29"/>
      <c r="AG146" s="30"/>
      <c r="AH146" s="193"/>
      <c r="AI146" s="193"/>
      <c r="AJ146" s="193"/>
    </row>
    <row r="147" spans="1:36" s="4" customFormat="1" ht="15" customHeight="1" thickBot="1" x14ac:dyDescent="0.2">
      <c r="A147" s="14" t="s">
        <v>6</v>
      </c>
      <c r="B147" s="15" t="s">
        <v>7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27"/>
        <v>170</v>
      </c>
      <c r="H147" s="12" t="s">
        <v>30</v>
      </c>
      <c r="I147" s="33">
        <f t="shared" si="25"/>
        <v>170</v>
      </c>
      <c r="J147" s="11"/>
      <c r="K147" s="34">
        <f t="shared" si="28"/>
        <v>315</v>
      </c>
      <c r="L147" s="35">
        <f t="shared" si="26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24"/>
        <v/>
      </c>
      <c r="AE147" s="28"/>
      <c r="AF147" s="29"/>
      <c r="AG147" s="30"/>
      <c r="AH147" s="193"/>
      <c r="AI147" s="193"/>
      <c r="AJ147" s="193"/>
    </row>
    <row r="148" spans="1:36" s="4" customFormat="1" ht="15" customHeight="1" thickBot="1" x14ac:dyDescent="0.2">
      <c r="A148" s="14" t="s">
        <v>6</v>
      </c>
      <c r="B148" s="15" t="s">
        <v>7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27"/>
        <v>160</v>
      </c>
      <c r="H148" s="12" t="s">
        <v>46</v>
      </c>
      <c r="I148" s="33">
        <f t="shared" si="25"/>
        <v>145</v>
      </c>
      <c r="J148" s="11"/>
      <c r="K148" s="34">
        <f t="shared" si="28"/>
        <v>0</v>
      </c>
      <c r="L148" s="35">
        <f t="shared" si="26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24"/>
        <v/>
      </c>
      <c r="AE148" s="28"/>
      <c r="AF148" s="29"/>
      <c r="AG148" s="30"/>
      <c r="AH148" s="193"/>
      <c r="AI148" s="193"/>
      <c r="AJ148" s="193"/>
    </row>
    <row r="149" spans="1:36" s="4" customFormat="1" ht="15" customHeight="1" thickBot="1" x14ac:dyDescent="0.2">
      <c r="A149" s="14" t="s">
        <v>8</v>
      </c>
      <c r="B149" s="15" t="s">
        <v>7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27"/>
        <v>170</v>
      </c>
      <c r="H149" s="12" t="s">
        <v>30</v>
      </c>
      <c r="I149" s="33">
        <f t="shared" si="25"/>
        <v>170</v>
      </c>
      <c r="J149" s="11"/>
      <c r="K149" s="34">
        <f t="shared" si="28"/>
        <v>70</v>
      </c>
      <c r="L149" s="35">
        <f t="shared" si="26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163" si="29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customHeight="1" thickBot="1" x14ac:dyDescent="0.2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27"/>
        <v>160</v>
      </c>
      <c r="H150" s="12" t="s">
        <v>46</v>
      </c>
      <c r="I150" s="33">
        <f t="shared" si="25"/>
        <v>145</v>
      </c>
      <c r="J150" s="11"/>
      <c r="K150" s="34">
        <f t="shared" si="28"/>
        <v>50</v>
      </c>
      <c r="L150" s="35">
        <f t="shared" si="26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9"/>
        <v/>
      </c>
      <c r="AE150" s="28"/>
      <c r="AF150" s="29"/>
      <c r="AG150" s="30"/>
      <c r="AH150" s="193"/>
      <c r="AI150" s="193"/>
      <c r="AJ150" s="193"/>
    </row>
    <row r="151" spans="1:36" s="4" customFormat="1" ht="15" customHeight="1" thickBot="1" x14ac:dyDescent="0.2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27"/>
        <v>220</v>
      </c>
      <c r="H151" s="12" t="s">
        <v>30</v>
      </c>
      <c r="I151" s="33">
        <f t="shared" si="25"/>
        <v>220</v>
      </c>
      <c r="J151" s="11"/>
      <c r="K151" s="34">
        <f t="shared" si="28"/>
        <v>0</v>
      </c>
      <c r="L151" s="35">
        <f t="shared" si="26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9"/>
        <v/>
      </c>
      <c r="AE151" s="28"/>
      <c r="AF151" s="29"/>
      <c r="AG151" s="30"/>
      <c r="AH151" s="193"/>
      <c r="AI151" s="193"/>
      <c r="AJ151" s="193"/>
    </row>
    <row r="152" spans="1:36" s="4" customFormat="1" ht="15" customHeight="1" thickBot="1" x14ac:dyDescent="0.2">
      <c r="A152" s="14" t="s">
        <v>6</v>
      </c>
      <c r="B152" s="15" t="s">
        <v>7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27"/>
        <v>220</v>
      </c>
      <c r="H152" s="12" t="s">
        <v>30</v>
      </c>
      <c r="I152" s="33">
        <f t="shared" si="25"/>
        <v>220</v>
      </c>
      <c r="J152" s="11"/>
      <c r="K152" s="34">
        <f t="shared" si="28"/>
        <v>220</v>
      </c>
      <c r="L152" s="35">
        <f t="shared" si="26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9"/>
        <v/>
      </c>
      <c r="AE152" s="28"/>
      <c r="AF152" s="29"/>
      <c r="AG152" s="30"/>
      <c r="AH152" s="193"/>
      <c r="AI152" s="193"/>
      <c r="AJ152" s="193"/>
    </row>
    <row r="153" spans="1:36" s="4" customFormat="1" ht="15" customHeight="1" thickBot="1" x14ac:dyDescent="0.2">
      <c r="A153" s="14" t="s">
        <v>6</v>
      </c>
      <c r="B153" s="15" t="s">
        <v>7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27"/>
        <v>170</v>
      </c>
      <c r="H153" s="12" t="s">
        <v>30</v>
      </c>
      <c r="I153" s="33">
        <f t="shared" si="25"/>
        <v>170</v>
      </c>
      <c r="J153" s="11"/>
      <c r="K153" s="34">
        <f t="shared" si="28"/>
        <v>170</v>
      </c>
      <c r="L153" s="35">
        <f t="shared" si="26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9"/>
        <v/>
      </c>
      <c r="AE153" s="28"/>
      <c r="AF153" s="29"/>
      <c r="AG153" s="30"/>
      <c r="AH153" s="193"/>
      <c r="AI153" s="193"/>
      <c r="AJ153" s="193"/>
    </row>
    <row r="154" spans="1:36" s="4" customFormat="1" ht="15" customHeight="1" thickBot="1" x14ac:dyDescent="0.2">
      <c r="A154" s="14" t="s">
        <v>6</v>
      </c>
      <c r="B154" s="15" t="s">
        <v>7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27"/>
        <v>170</v>
      </c>
      <c r="H154" s="12" t="s">
        <v>30</v>
      </c>
      <c r="I154" s="33">
        <f t="shared" si="25"/>
        <v>170</v>
      </c>
      <c r="J154" s="11"/>
      <c r="K154" s="34">
        <f t="shared" si="28"/>
        <v>170</v>
      </c>
      <c r="L154" s="35">
        <f t="shared" si="26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9"/>
        <v/>
      </c>
      <c r="AE154" s="28"/>
      <c r="AF154" s="29"/>
      <c r="AG154" s="30"/>
      <c r="AH154" s="193"/>
      <c r="AI154" s="193"/>
      <c r="AJ154" s="193"/>
    </row>
    <row r="155" spans="1:36" s="4" customFormat="1" ht="15" customHeight="1" thickBot="1" x14ac:dyDescent="0.2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27"/>
        <v>170</v>
      </c>
      <c r="H155" s="12" t="s">
        <v>30</v>
      </c>
      <c r="I155" s="33">
        <f t="shared" si="25"/>
        <v>170</v>
      </c>
      <c r="J155" s="11"/>
      <c r="K155" s="34">
        <f t="shared" si="28"/>
        <v>170</v>
      </c>
      <c r="L155" s="35">
        <f t="shared" si="26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9"/>
        <v/>
      </c>
      <c r="AE155" s="28"/>
      <c r="AF155" s="29"/>
      <c r="AG155" s="30"/>
      <c r="AH155" s="193"/>
      <c r="AI155" s="193"/>
      <c r="AJ155" s="193"/>
    </row>
    <row r="156" spans="1:36" s="4" customFormat="1" ht="15" customHeight="1" thickBot="1" x14ac:dyDescent="0.2">
      <c r="A156" s="14" t="s">
        <v>8</v>
      </c>
      <c r="B156" s="15" t="s">
        <v>7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27"/>
        <v>190</v>
      </c>
      <c r="H156" s="12" t="s">
        <v>30</v>
      </c>
      <c r="I156" s="33">
        <f t="shared" si="25"/>
        <v>190</v>
      </c>
      <c r="J156" s="11"/>
      <c r="K156" s="34">
        <f t="shared" si="28"/>
        <v>190</v>
      </c>
      <c r="L156" s="35">
        <f t="shared" si="26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9"/>
        <v/>
      </c>
      <c r="AE156" s="28"/>
      <c r="AF156" s="29"/>
      <c r="AG156" s="30"/>
      <c r="AH156" s="193"/>
      <c r="AI156" s="193"/>
      <c r="AJ156" s="193"/>
    </row>
    <row r="157" spans="1:36" s="4" customFormat="1" ht="15" customHeight="1" thickBot="1" x14ac:dyDescent="0.2">
      <c r="A157" s="14" t="s">
        <v>6</v>
      </c>
      <c r="B157" s="15" t="s">
        <v>7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27"/>
        <v>220</v>
      </c>
      <c r="H157" s="12" t="s">
        <v>30</v>
      </c>
      <c r="I157" s="33">
        <f t="shared" si="25"/>
        <v>220</v>
      </c>
      <c r="J157" s="11"/>
      <c r="K157" s="34">
        <f t="shared" si="28"/>
        <v>220</v>
      </c>
      <c r="L157" s="35">
        <f t="shared" si="26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9"/>
        <v/>
      </c>
      <c r="AE157" s="28"/>
      <c r="AF157" s="29"/>
      <c r="AG157" s="30"/>
      <c r="AH157" s="193"/>
      <c r="AI157" s="193"/>
      <c r="AJ157" s="193"/>
    </row>
    <row r="158" spans="1:36" s="4" customFormat="1" ht="15" customHeight="1" thickBot="1" x14ac:dyDescent="0.2">
      <c r="A158" s="14" t="s">
        <v>6</v>
      </c>
      <c r="B158" s="15" t="s">
        <v>7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27"/>
        <v>190</v>
      </c>
      <c r="H158" s="12" t="s">
        <v>30</v>
      </c>
      <c r="I158" s="33">
        <f t="shared" si="25"/>
        <v>190</v>
      </c>
      <c r="J158" s="11"/>
      <c r="K158" s="34">
        <f t="shared" si="28"/>
        <v>190</v>
      </c>
      <c r="L158" s="35">
        <f t="shared" si="26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9"/>
        <v/>
      </c>
      <c r="AE158" s="28"/>
      <c r="AF158" s="29"/>
      <c r="AG158" s="30"/>
      <c r="AH158" s="193"/>
      <c r="AI158" s="193"/>
      <c r="AJ158" s="193"/>
    </row>
    <row r="159" spans="1:36" s="4" customFormat="1" ht="15" customHeight="1" thickBot="1" x14ac:dyDescent="0.2">
      <c r="A159" s="14" t="s">
        <v>8</v>
      </c>
      <c r="B159" s="15" t="s">
        <v>7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27"/>
        <v>160</v>
      </c>
      <c r="H159" s="12" t="s">
        <v>30</v>
      </c>
      <c r="I159" s="33">
        <f t="shared" si="25"/>
        <v>160</v>
      </c>
      <c r="J159" s="11"/>
      <c r="K159" s="34">
        <f t="shared" si="28"/>
        <v>160</v>
      </c>
      <c r="L159" s="35">
        <f t="shared" si="26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9"/>
        <v/>
      </c>
      <c r="AE159" s="28"/>
      <c r="AF159" s="29"/>
      <c r="AG159" s="30"/>
      <c r="AH159" s="193"/>
      <c r="AI159" s="193"/>
      <c r="AJ159" s="193"/>
    </row>
    <row r="160" spans="1:36" s="4" customFormat="1" ht="15" customHeight="1" thickBot="1" x14ac:dyDescent="0.2">
      <c r="A160" s="14" t="s">
        <v>8</v>
      </c>
      <c r="B160" s="15" t="s">
        <v>7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27"/>
        <v>170</v>
      </c>
      <c r="H160" s="12" t="s">
        <v>46</v>
      </c>
      <c r="I160" s="33">
        <f t="shared" si="25"/>
        <v>155</v>
      </c>
      <c r="J160" s="11"/>
      <c r="K160" s="34">
        <f t="shared" si="28"/>
        <v>155</v>
      </c>
      <c r="L160" s="35">
        <f t="shared" si="26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9"/>
        <v/>
      </c>
      <c r="AE160" s="28"/>
      <c r="AF160" s="29"/>
      <c r="AG160" s="30"/>
      <c r="AH160" s="193"/>
      <c r="AI160" s="193"/>
      <c r="AJ160" s="193"/>
    </row>
    <row r="161" spans="1:36" s="4" customFormat="1" ht="15" customHeight="1" thickBot="1" x14ac:dyDescent="0.2">
      <c r="A161" s="14" t="s">
        <v>8</v>
      </c>
      <c r="B161" s="15" t="s">
        <v>7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27"/>
        <v>220</v>
      </c>
      <c r="H161" s="12" t="s">
        <v>46</v>
      </c>
      <c r="I161" s="33">
        <f t="shared" si="25"/>
        <v>205</v>
      </c>
      <c r="J161" s="11"/>
      <c r="K161" s="34">
        <f t="shared" si="28"/>
        <v>205</v>
      </c>
      <c r="L161" s="35">
        <f t="shared" si="26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9"/>
        <v/>
      </c>
      <c r="AE161" s="28"/>
      <c r="AF161" s="29"/>
      <c r="AG161" s="30"/>
      <c r="AH161" s="193"/>
      <c r="AI161" s="193"/>
      <c r="AJ161" s="193"/>
    </row>
    <row r="162" spans="1:36" s="4" customFormat="1" ht="15" customHeight="1" thickBot="1" x14ac:dyDescent="0.2">
      <c r="A162" s="14" t="s">
        <v>6</v>
      </c>
      <c r="B162" s="15" t="s">
        <v>7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27"/>
        <v>190</v>
      </c>
      <c r="H162" s="12" t="s">
        <v>30</v>
      </c>
      <c r="I162" s="33">
        <f t="shared" si="25"/>
        <v>190</v>
      </c>
      <c r="J162" s="11"/>
      <c r="K162" s="34">
        <f t="shared" si="28"/>
        <v>190</v>
      </c>
      <c r="L162" s="35">
        <f t="shared" si="26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9"/>
        <v/>
      </c>
      <c r="AE162" s="28"/>
      <c r="AF162" s="29"/>
      <c r="AG162" s="30"/>
      <c r="AH162" s="193"/>
      <c r="AI162" s="193"/>
      <c r="AJ162" s="193"/>
    </row>
    <row r="163" spans="1:36" s="4" customFormat="1" ht="15" customHeight="1" thickBot="1" x14ac:dyDescent="0.2">
      <c r="A163" s="14" t="s">
        <v>8</v>
      </c>
      <c r="B163" s="15" t="s">
        <v>7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27"/>
        <v>190</v>
      </c>
      <c r="H163" s="12" t="s">
        <v>30</v>
      </c>
      <c r="I163" s="33">
        <f t="shared" ref="I163" si="30">IF(OR(H163="Non",H163=""),G163,MAX(0,G163-15))</f>
        <v>190</v>
      </c>
      <c r="J163" s="11"/>
      <c r="K163" s="34">
        <f t="shared" si="28"/>
        <v>0</v>
      </c>
      <c r="L163" s="35">
        <f t="shared" si="26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9"/>
        <v/>
      </c>
      <c r="AE163" s="28"/>
      <c r="AF163" s="29"/>
      <c r="AG163" s="30"/>
      <c r="AH163" s="193"/>
      <c r="AI163" s="193"/>
      <c r="AJ163" s="193"/>
    </row>
    <row r="164" spans="1:36" s="4" customFormat="1" ht="15" customHeight="1" thickBot="1" x14ac:dyDescent="0.2">
      <c r="A164" s="14" t="s">
        <v>6</v>
      </c>
      <c r="B164" s="15" t="s">
        <v>7</v>
      </c>
      <c r="C164" s="16" t="s">
        <v>47</v>
      </c>
      <c r="D164" s="17" t="s">
        <v>667</v>
      </c>
      <c r="E164" s="18" t="s">
        <v>668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108</v>
      </c>
      <c r="N164" s="38">
        <v>110</v>
      </c>
      <c r="O164" s="152" t="s">
        <v>669</v>
      </c>
      <c r="P164" s="148" t="s">
        <v>134</v>
      </c>
      <c r="Q164" s="39"/>
      <c r="R164" s="202" t="s">
        <v>108</v>
      </c>
      <c r="S164" s="203">
        <v>110</v>
      </c>
      <c r="T164" s="204" t="s">
        <v>670</v>
      </c>
      <c r="U164" s="205" t="s">
        <v>151</v>
      </c>
      <c r="V164" s="206"/>
      <c r="W164" s="239"/>
      <c r="X164" s="240"/>
      <c r="Y164" s="241"/>
      <c r="Z164" s="242"/>
      <c r="AA164" s="243"/>
      <c r="AB164" s="26"/>
      <c r="AC164" s="27"/>
      <c r="AD164" s="36" t="s">
        <v>671</v>
      </c>
      <c r="AE164" s="28"/>
      <c r="AF164" s="29"/>
      <c r="AG164" s="30"/>
      <c r="AH164" s="193"/>
      <c r="AI164" s="193"/>
      <c r="AJ164" s="193"/>
    </row>
    <row r="165" spans="1:36" s="4" customFormat="1" ht="15" customHeight="1" thickBot="1" x14ac:dyDescent="0.2">
      <c r="A165" s="14" t="s">
        <v>8</v>
      </c>
      <c r="B165" s="15" t="s">
        <v>7</v>
      </c>
      <c r="C165" s="16" t="s">
        <v>47</v>
      </c>
      <c r="D165" s="17" t="s">
        <v>672</v>
      </c>
      <c r="E165" s="18" t="s">
        <v>673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187</v>
      </c>
      <c r="N165" s="38">
        <v>60</v>
      </c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">
        <v>671</v>
      </c>
      <c r="AE165" s="28"/>
      <c r="AF165" s="29"/>
      <c r="AG165" s="30"/>
      <c r="AH165" s="193"/>
      <c r="AI165" s="193"/>
      <c r="AJ165" s="193"/>
    </row>
    <row r="166" spans="1:36" s="4" customFormat="1" ht="15" customHeight="1" thickBot="1" x14ac:dyDescent="0.2">
      <c r="A166" s="14" t="s">
        <v>8</v>
      </c>
      <c r="B166" s="15" t="s">
        <v>7</v>
      </c>
      <c r="C166" s="16" t="s">
        <v>47</v>
      </c>
      <c r="D166" s="17" t="s">
        <v>236</v>
      </c>
      <c r="E166" s="18" t="s">
        <v>674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108</v>
      </c>
      <c r="N166" s="38">
        <v>110</v>
      </c>
      <c r="O166" s="152" t="s">
        <v>675</v>
      </c>
      <c r="P166" s="148" t="s">
        <v>126</v>
      </c>
      <c r="Q166" s="39"/>
      <c r="R166" s="202" t="s">
        <v>108</v>
      </c>
      <c r="S166" s="203">
        <v>110</v>
      </c>
      <c r="T166" s="204" t="s">
        <v>676</v>
      </c>
      <c r="U166" s="205" t="s">
        <v>134</v>
      </c>
      <c r="V166" s="206"/>
      <c r="W166" s="239"/>
      <c r="X166" s="240"/>
      <c r="Y166" s="241"/>
      <c r="Z166" s="242"/>
      <c r="AA166" s="243"/>
      <c r="AB166" s="26"/>
      <c r="AC166" s="27"/>
      <c r="AD166" s="36" t="s">
        <v>671</v>
      </c>
      <c r="AE166" s="28"/>
      <c r="AF166" s="29"/>
      <c r="AG166" s="30"/>
      <c r="AH166" s="193"/>
      <c r="AI166" s="193"/>
      <c r="AJ166" s="193"/>
    </row>
    <row r="167" spans="1:36" s="4" customFormat="1" ht="15" customHeight="1" thickBot="1" x14ac:dyDescent="0.2">
      <c r="A167" s="14" t="s">
        <v>8</v>
      </c>
      <c r="B167" s="15" t="s">
        <v>7</v>
      </c>
      <c r="C167" s="16" t="s">
        <v>47</v>
      </c>
      <c r="D167" s="17" t="s">
        <v>236</v>
      </c>
      <c r="E167" s="18" t="s">
        <v>677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187</v>
      </c>
      <c r="N167" s="38">
        <v>70</v>
      </c>
      <c r="O167" s="152"/>
      <c r="P167" s="148"/>
      <c r="Q167" s="39"/>
      <c r="R167" s="202" t="s">
        <v>108</v>
      </c>
      <c r="S167" s="203">
        <v>65</v>
      </c>
      <c r="T167" s="204" t="s">
        <v>678</v>
      </c>
      <c r="U167" s="205" t="s">
        <v>134</v>
      </c>
      <c r="V167" s="206"/>
      <c r="W167" s="239" t="s">
        <v>108</v>
      </c>
      <c r="X167" s="240">
        <v>70</v>
      </c>
      <c r="Y167" s="241" t="s">
        <v>679</v>
      </c>
      <c r="Z167" s="242" t="s">
        <v>151</v>
      </c>
      <c r="AA167" s="243"/>
      <c r="AB167" s="26"/>
      <c r="AC167" s="27"/>
      <c r="AD167" s="36" t="s">
        <v>671</v>
      </c>
      <c r="AE167" s="28"/>
      <c r="AF167" s="29"/>
      <c r="AG167" s="30"/>
      <c r="AH167" s="193"/>
      <c r="AI167" s="193"/>
      <c r="AJ167" s="193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680</v>
      </c>
      <c r="E168" s="18" t="s">
        <v>681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108</v>
      </c>
      <c r="N168" s="38">
        <v>220</v>
      </c>
      <c r="O168" s="152" t="s">
        <v>682</v>
      </c>
      <c r="P168" s="148" t="s">
        <v>126</v>
      </c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 t="s">
        <v>46</v>
      </c>
      <c r="AD168" s="36">
        <v>154</v>
      </c>
      <c r="AE168" s="28" t="s">
        <v>683</v>
      </c>
      <c r="AF168" s="29">
        <v>44811</v>
      </c>
      <c r="AG168" s="30"/>
      <c r="AH168" s="193"/>
      <c r="AI168" s="193"/>
      <c r="AJ168" s="193"/>
    </row>
    <row r="169" spans="1:36" s="4" customFormat="1" ht="15" customHeight="1" thickBot="1" x14ac:dyDescent="0.2">
      <c r="A169" s="14" t="s">
        <v>8</v>
      </c>
      <c r="B169" s="15" t="s">
        <v>7</v>
      </c>
      <c r="C169" s="16" t="s">
        <v>47</v>
      </c>
      <c r="D169" s="17" t="s">
        <v>680</v>
      </c>
      <c r="E169" s="18" t="s">
        <v>684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108</v>
      </c>
      <c r="N169" s="38">
        <v>110</v>
      </c>
      <c r="O169" s="152" t="s">
        <v>685</v>
      </c>
      <c r="P169" s="148" t="s">
        <v>126</v>
      </c>
      <c r="Q169" s="39"/>
      <c r="R169" s="202" t="s">
        <v>108</v>
      </c>
      <c r="S169" s="203">
        <v>55</v>
      </c>
      <c r="T169" s="204" t="s">
        <v>686</v>
      </c>
      <c r="U169" s="205" t="s">
        <v>134</v>
      </c>
      <c r="V169" s="206"/>
      <c r="W169" s="239" t="s">
        <v>108</v>
      </c>
      <c r="X169" s="240">
        <v>55</v>
      </c>
      <c r="Y169" s="241" t="s">
        <v>687</v>
      </c>
      <c r="Z169" s="242" t="s">
        <v>151</v>
      </c>
      <c r="AA169" s="243"/>
      <c r="AB169" s="26"/>
      <c r="AC169" s="27"/>
      <c r="AD169" s="36" t="s">
        <v>671</v>
      </c>
      <c r="AE169" s="28"/>
      <c r="AF169" s="29"/>
      <c r="AG169" s="30"/>
      <c r="AH169" s="189"/>
      <c r="AI169" s="189"/>
      <c r="AJ169" s="189"/>
    </row>
    <row r="170" spans="1:36" s="180" customFormat="1" ht="15" customHeight="1" thickBot="1" x14ac:dyDescent="0.2">
      <c r="A170" s="14" t="s">
        <v>6</v>
      </c>
      <c r="B170" s="15" t="s">
        <v>7</v>
      </c>
      <c r="C170" s="168" t="s">
        <v>47</v>
      </c>
      <c r="D170" s="17" t="s">
        <v>688</v>
      </c>
      <c r="E170" s="169" t="s">
        <v>212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108</v>
      </c>
      <c r="N170" s="174">
        <v>110</v>
      </c>
      <c r="O170" s="175" t="s">
        <v>689</v>
      </c>
      <c r="P170" s="176" t="s">
        <v>126</v>
      </c>
      <c r="Q170" s="177">
        <v>44813</v>
      </c>
      <c r="R170" s="202" t="s">
        <v>108</v>
      </c>
      <c r="S170" s="208">
        <v>55</v>
      </c>
      <c r="T170" s="209" t="s">
        <v>690</v>
      </c>
      <c r="U170" s="210" t="s">
        <v>134</v>
      </c>
      <c r="V170" s="211"/>
      <c r="W170" s="239" t="s">
        <v>108</v>
      </c>
      <c r="X170" s="244">
        <v>55</v>
      </c>
      <c r="Y170" s="245" t="s">
        <v>691</v>
      </c>
      <c r="Z170" s="246" t="s">
        <v>151</v>
      </c>
      <c r="AA170" s="247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277"/>
      <c r="AI170" s="277"/>
      <c r="AJ170" s="277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137</v>
      </c>
      <c r="E171" s="169" t="s">
        <v>234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154</v>
      </c>
      <c r="N171" s="174">
        <v>220</v>
      </c>
      <c r="O171" s="175"/>
      <c r="P171" s="176"/>
      <c r="Q171" s="177"/>
      <c r="R171" s="202"/>
      <c r="S171" s="208"/>
      <c r="T171" s="209"/>
      <c r="U171" s="210"/>
      <c r="V171" s="211"/>
      <c r="W171" s="239"/>
      <c r="X171" s="244"/>
      <c r="Y171" s="245"/>
      <c r="Z171" s="246"/>
      <c r="AA171" s="247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277"/>
      <c r="AI171" s="277"/>
      <c r="AJ171" s="277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692</v>
      </c>
      <c r="E172" s="169" t="s">
        <v>693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187</v>
      </c>
      <c r="N172" s="174">
        <v>220</v>
      </c>
      <c r="O172" s="175"/>
      <c r="P172" s="176"/>
      <c r="Q172" s="177"/>
      <c r="R172" s="202"/>
      <c r="S172" s="208"/>
      <c r="T172" s="209"/>
      <c r="U172" s="210"/>
      <c r="V172" s="211"/>
      <c r="W172" s="239"/>
      <c r="X172" s="244"/>
      <c r="Y172" s="245"/>
      <c r="Z172" s="246"/>
      <c r="AA172" s="247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90"/>
      <c r="AI172" s="190"/>
      <c r="AJ172" s="190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694</v>
      </c>
      <c r="E173" s="18" t="s">
        <v>695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108</v>
      </c>
      <c r="N173" s="38">
        <v>220</v>
      </c>
      <c r="O173" s="152" t="s">
        <v>696</v>
      </c>
      <c r="P173" s="148" t="s">
        <v>126</v>
      </c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">
        <v>671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400</v>
      </c>
      <c r="E174" s="18" t="s">
        <v>697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108</v>
      </c>
      <c r="N174" s="38">
        <v>60</v>
      </c>
      <c r="O174" s="152" t="s">
        <v>698</v>
      </c>
      <c r="P174" s="148" t="s">
        <v>126</v>
      </c>
      <c r="Q174" s="39"/>
      <c r="R174" s="202" t="s">
        <v>108</v>
      </c>
      <c r="S174" s="203">
        <v>60</v>
      </c>
      <c r="T174" s="204" t="s">
        <v>699</v>
      </c>
      <c r="U174" s="205" t="s">
        <v>134</v>
      </c>
      <c r="V174" s="206"/>
      <c r="W174" s="239" t="s">
        <v>462</v>
      </c>
      <c r="X174" s="240">
        <v>50</v>
      </c>
      <c r="Y174" s="241"/>
      <c r="Z174" s="242"/>
      <c r="AA174" s="243"/>
      <c r="AB174" s="26"/>
      <c r="AC174" s="27"/>
      <c r="AD174" s="36" t="s">
        <v>671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700</v>
      </c>
      <c r="E175" s="18" t="s">
        <v>607</v>
      </c>
      <c r="F175" s="19">
        <v>40354</v>
      </c>
      <c r="G175" s="32">
        <f t="shared" ref="G175:G181" si="31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181" si="32">IF(OR(H175="Non",H175=""),G175,MAX(0,G175-15))</f>
        <v>170</v>
      </c>
      <c r="J175" s="11"/>
      <c r="K175" s="34">
        <f t="shared" ref="K175:K181" si="33">SUM(N175,S175,X175)</f>
        <v>60</v>
      </c>
      <c r="L175" s="35">
        <f t="shared" ref="L175:L181" si="34">IF(D175="","",I175-K175)</f>
        <v>110</v>
      </c>
      <c r="M175" s="37" t="s">
        <v>187</v>
      </c>
      <c r="N175" s="38">
        <v>60</v>
      </c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ref="AD175:AD181" si="35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701</v>
      </c>
      <c r="E176" s="18" t="s">
        <v>702</v>
      </c>
      <c r="F176" s="19">
        <v>40339</v>
      </c>
      <c r="G176" s="32">
        <f t="shared" si="31"/>
        <v>170</v>
      </c>
      <c r="H176" s="12" t="s">
        <v>30</v>
      </c>
      <c r="I176" s="33">
        <f t="shared" si="32"/>
        <v>170</v>
      </c>
      <c r="J176" s="11"/>
      <c r="K176" s="34">
        <f t="shared" si="33"/>
        <v>170</v>
      </c>
      <c r="L176" s="35">
        <f t="shared" si="34"/>
        <v>0</v>
      </c>
      <c r="M176" s="37" t="s">
        <v>108</v>
      </c>
      <c r="N176" s="38">
        <v>170</v>
      </c>
      <c r="O176" s="152" t="s">
        <v>703</v>
      </c>
      <c r="P176" s="148" t="s">
        <v>126</v>
      </c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35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704</v>
      </c>
      <c r="E177" s="18" t="s">
        <v>705</v>
      </c>
      <c r="F177" s="19">
        <v>40112</v>
      </c>
      <c r="G177" s="32">
        <f t="shared" si="31"/>
        <v>170</v>
      </c>
      <c r="H177" s="12" t="s">
        <v>30</v>
      </c>
      <c r="I177" s="33">
        <f t="shared" si="32"/>
        <v>170</v>
      </c>
      <c r="J177" s="11"/>
      <c r="K177" s="34">
        <f t="shared" si="33"/>
        <v>170</v>
      </c>
      <c r="L177" s="35">
        <f t="shared" si="34"/>
        <v>0</v>
      </c>
      <c r="M177" s="37" t="s">
        <v>108</v>
      </c>
      <c r="N177" s="38">
        <v>60</v>
      </c>
      <c r="O177" s="152" t="s">
        <v>706</v>
      </c>
      <c r="P177" s="148" t="s">
        <v>126</v>
      </c>
      <c r="Q177" s="39"/>
      <c r="R177" s="202" t="s">
        <v>108</v>
      </c>
      <c r="S177" s="203">
        <v>60</v>
      </c>
      <c r="T177" s="204" t="s">
        <v>707</v>
      </c>
      <c r="U177" s="205" t="s">
        <v>134</v>
      </c>
      <c r="V177" s="206"/>
      <c r="W177" s="239" t="s">
        <v>462</v>
      </c>
      <c r="X177" s="240">
        <v>50</v>
      </c>
      <c r="Y177" s="241"/>
      <c r="Z177" s="242"/>
      <c r="AA177" s="243"/>
      <c r="AB177" s="26"/>
      <c r="AC177" s="27"/>
      <c r="AD177" s="36" t="str">
        <f t="shared" si="35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64</v>
      </c>
      <c r="C178" s="16" t="s">
        <v>708</v>
      </c>
      <c r="D178" s="17" t="s">
        <v>124</v>
      </c>
      <c r="E178" s="18" t="s">
        <v>709</v>
      </c>
      <c r="F178" s="19">
        <v>31131</v>
      </c>
      <c r="G178" s="32">
        <f t="shared" si="31"/>
        <v>190</v>
      </c>
      <c r="H178" s="12" t="s">
        <v>46</v>
      </c>
      <c r="I178" s="33">
        <f t="shared" si="32"/>
        <v>175</v>
      </c>
      <c r="J178" s="11"/>
      <c r="K178" s="34">
        <f t="shared" si="33"/>
        <v>160</v>
      </c>
      <c r="L178" s="35">
        <f t="shared" si="34"/>
        <v>15</v>
      </c>
      <c r="M178" s="37"/>
      <c r="N178" s="38"/>
      <c r="O178" s="152"/>
      <c r="P178" s="148"/>
      <c r="Q178" s="39"/>
      <c r="R178" s="202" t="s">
        <v>108</v>
      </c>
      <c r="S178" s="203">
        <v>160</v>
      </c>
      <c r="T178" s="204" t="s">
        <v>710</v>
      </c>
      <c r="U178" s="205" t="s">
        <v>126</v>
      </c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35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64</v>
      </c>
      <c r="C179" s="16" t="s">
        <v>708</v>
      </c>
      <c r="D179" s="17" t="s">
        <v>226</v>
      </c>
      <c r="E179" s="18" t="s">
        <v>659</v>
      </c>
      <c r="F179" s="19">
        <v>26833</v>
      </c>
      <c r="G179" s="32">
        <f t="shared" si="31"/>
        <v>190</v>
      </c>
      <c r="H179" s="12" t="s">
        <v>46</v>
      </c>
      <c r="I179" s="33">
        <f t="shared" si="32"/>
        <v>175</v>
      </c>
      <c r="J179" s="11"/>
      <c r="K179" s="34">
        <f t="shared" si="33"/>
        <v>160</v>
      </c>
      <c r="L179" s="35">
        <f t="shared" si="34"/>
        <v>15</v>
      </c>
      <c r="M179" s="37" t="s">
        <v>108</v>
      </c>
      <c r="N179" s="38">
        <v>160</v>
      </c>
      <c r="O179" s="152" t="s">
        <v>711</v>
      </c>
      <c r="P179" s="148" t="s">
        <v>126</v>
      </c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35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64</v>
      </c>
      <c r="C180" s="16" t="s">
        <v>47</v>
      </c>
      <c r="D180" s="17" t="s">
        <v>712</v>
      </c>
      <c r="E180" s="18" t="s">
        <v>713</v>
      </c>
      <c r="F180" s="19">
        <v>41451</v>
      </c>
      <c r="G180" s="32">
        <f t="shared" si="31"/>
        <v>160</v>
      </c>
      <c r="H180" s="12" t="s">
        <v>30</v>
      </c>
      <c r="I180" s="33">
        <f t="shared" si="32"/>
        <v>160</v>
      </c>
      <c r="J180" s="11"/>
      <c r="K180" s="34">
        <f t="shared" si="33"/>
        <v>160</v>
      </c>
      <c r="L180" s="35">
        <f t="shared" si="34"/>
        <v>0</v>
      </c>
      <c r="M180" s="37" t="s">
        <v>108</v>
      </c>
      <c r="N180" s="38">
        <v>80</v>
      </c>
      <c r="O180" s="152" t="s">
        <v>714</v>
      </c>
      <c r="P180" s="148" t="s">
        <v>126</v>
      </c>
      <c r="Q180" s="39"/>
      <c r="R180" s="202" t="s">
        <v>108</v>
      </c>
      <c r="S180" s="203">
        <v>80</v>
      </c>
      <c r="T180" s="204" t="s">
        <v>715</v>
      </c>
      <c r="U180" s="205" t="s">
        <v>134</v>
      </c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35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716</v>
      </c>
      <c r="E181" s="18" t="s">
        <v>58</v>
      </c>
      <c r="F181" s="19">
        <v>32769</v>
      </c>
      <c r="G181" s="32">
        <f t="shared" si="31"/>
        <v>220</v>
      </c>
      <c r="H181" s="12" t="s">
        <v>30</v>
      </c>
      <c r="I181" s="33">
        <f t="shared" si="32"/>
        <v>220</v>
      </c>
      <c r="J181" s="11"/>
      <c r="K181" s="34">
        <f t="shared" si="33"/>
        <v>220</v>
      </c>
      <c r="L181" s="35">
        <f t="shared" si="34"/>
        <v>0</v>
      </c>
      <c r="M181" s="37" t="s">
        <v>154</v>
      </c>
      <c r="N181" s="38">
        <v>220</v>
      </c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35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717</v>
      </c>
      <c r="E182" s="18" t="s">
        <v>718</v>
      </c>
      <c r="F182" s="19">
        <v>37761</v>
      </c>
      <c r="G182" s="32">
        <f t="shared" ref="G182:G229" si="36"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 t="shared" ref="I182:I195" si="37">IF(OR(H182="Non",H182=""),G182,MAX(0,G182-15))</f>
        <v>220</v>
      </c>
      <c r="J182" s="11"/>
      <c r="K182" s="34">
        <f t="shared" ref="K182:K197" si="38">SUM(N182,S182,X182)</f>
        <v>220</v>
      </c>
      <c r="L182" s="35">
        <f t="shared" ref="L182:L194" si="39">IF(D182="","",I182-K182)</f>
        <v>0</v>
      </c>
      <c r="M182" s="37" t="s">
        <v>108</v>
      </c>
      <c r="N182" s="38">
        <v>110</v>
      </c>
      <c r="O182" s="152" t="s">
        <v>803</v>
      </c>
      <c r="P182" s="148" t="s">
        <v>126</v>
      </c>
      <c r="Q182" s="39"/>
      <c r="R182" s="202" t="s">
        <v>108</v>
      </c>
      <c r="S182" s="203">
        <v>110</v>
      </c>
      <c r="T182" s="204" t="s">
        <v>804</v>
      </c>
      <c r="U182" s="205" t="s">
        <v>134</v>
      </c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ref="AD182:AD212" si="40">IF(OR(AC182&lt;&gt;"Oui",C182&lt;&gt;"JOU"),"",IF(F182&lt;VALUE("01/01/2006"),154,IF(F182&lt;VALUE("01/01/2010"),79,0)))</f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719</v>
      </c>
      <c r="E183" s="18" t="s">
        <v>720</v>
      </c>
      <c r="F183" s="19">
        <v>38510</v>
      </c>
      <c r="G183" s="32">
        <f t="shared" si="36"/>
        <v>190</v>
      </c>
      <c r="H183" s="12" t="s">
        <v>30</v>
      </c>
      <c r="I183" s="33">
        <f t="shared" si="37"/>
        <v>190</v>
      </c>
      <c r="J183" s="11"/>
      <c r="K183" s="34">
        <f t="shared" si="38"/>
        <v>190</v>
      </c>
      <c r="L183" s="35">
        <f t="shared" si="39"/>
        <v>0</v>
      </c>
      <c r="M183" s="37" t="s">
        <v>108</v>
      </c>
      <c r="N183" s="38">
        <v>190</v>
      </c>
      <c r="O183" s="152" t="s">
        <v>721</v>
      </c>
      <c r="P183" s="148" t="s">
        <v>126</v>
      </c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4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722</v>
      </c>
      <c r="E184" s="18" t="s">
        <v>723</v>
      </c>
      <c r="F184" s="19">
        <v>38626</v>
      </c>
      <c r="G184" s="32">
        <f t="shared" si="36"/>
        <v>190</v>
      </c>
      <c r="H184" s="12" t="s">
        <v>30</v>
      </c>
      <c r="I184" s="33">
        <f t="shared" si="37"/>
        <v>190</v>
      </c>
      <c r="J184" s="11"/>
      <c r="K184" s="34">
        <f t="shared" si="38"/>
        <v>190</v>
      </c>
      <c r="L184" s="35">
        <f t="shared" si="39"/>
        <v>0</v>
      </c>
      <c r="M184" s="37" t="s">
        <v>108</v>
      </c>
      <c r="N184" s="38">
        <v>100</v>
      </c>
      <c r="O184" s="152" t="s">
        <v>724</v>
      </c>
      <c r="P184" s="148" t="s">
        <v>134</v>
      </c>
      <c r="Q184" s="39"/>
      <c r="R184" s="202" t="s">
        <v>108</v>
      </c>
      <c r="S184" s="203">
        <v>45</v>
      </c>
      <c r="T184" s="204" t="s">
        <v>725</v>
      </c>
      <c r="U184" s="205" t="s">
        <v>151</v>
      </c>
      <c r="V184" s="206"/>
      <c r="W184" s="239" t="s">
        <v>108</v>
      </c>
      <c r="X184" s="240">
        <v>45</v>
      </c>
      <c r="Y184" s="241" t="s">
        <v>725</v>
      </c>
      <c r="Z184" s="242" t="s">
        <v>152</v>
      </c>
      <c r="AA184" s="243"/>
      <c r="AB184" s="26"/>
      <c r="AC184" s="27"/>
      <c r="AD184" s="36" t="str">
        <f t="shared" si="4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726</v>
      </c>
      <c r="E185" s="18" t="s">
        <v>727</v>
      </c>
      <c r="F185" s="19">
        <v>39380</v>
      </c>
      <c r="G185" s="32">
        <f t="shared" si="36"/>
        <v>190</v>
      </c>
      <c r="H185" s="12" t="s">
        <v>30</v>
      </c>
      <c r="I185" s="33">
        <f t="shared" si="37"/>
        <v>190</v>
      </c>
      <c r="J185" s="11"/>
      <c r="K185" s="34">
        <f t="shared" si="38"/>
        <v>190</v>
      </c>
      <c r="L185" s="35">
        <f t="shared" si="39"/>
        <v>0</v>
      </c>
      <c r="M185" s="37" t="s">
        <v>108</v>
      </c>
      <c r="N185" s="38">
        <v>63</v>
      </c>
      <c r="O185" s="152" t="s">
        <v>729</v>
      </c>
      <c r="P185" s="148" t="s">
        <v>134</v>
      </c>
      <c r="Q185" s="39"/>
      <c r="R185" s="202" t="s">
        <v>108</v>
      </c>
      <c r="S185" s="203">
        <v>63</v>
      </c>
      <c r="T185" s="204" t="s">
        <v>728</v>
      </c>
      <c r="U185" s="205" t="s">
        <v>151</v>
      </c>
      <c r="V185" s="206"/>
      <c r="W185" s="239" t="s">
        <v>187</v>
      </c>
      <c r="X185" s="240">
        <v>64</v>
      </c>
      <c r="Y185" s="241"/>
      <c r="Z185" s="242"/>
      <c r="AA185" s="243"/>
      <c r="AB185" s="26"/>
      <c r="AC185" s="27"/>
      <c r="AD185" s="36" t="str">
        <f t="shared" si="4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730</v>
      </c>
      <c r="E186" s="18" t="s">
        <v>731</v>
      </c>
      <c r="F186" s="19">
        <v>38958</v>
      </c>
      <c r="G186" s="32">
        <f t="shared" si="36"/>
        <v>190</v>
      </c>
      <c r="H186" s="12" t="s">
        <v>30</v>
      </c>
      <c r="I186" s="33">
        <f t="shared" si="37"/>
        <v>190</v>
      </c>
      <c r="J186" s="11"/>
      <c r="K186" s="34">
        <f t="shared" si="38"/>
        <v>0</v>
      </c>
      <c r="L186" s="35">
        <f t="shared" si="39"/>
        <v>190</v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4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64</v>
      </c>
      <c r="C187" s="16" t="s">
        <v>565</v>
      </c>
      <c r="D187" s="17" t="s">
        <v>732</v>
      </c>
      <c r="E187" s="18" t="s">
        <v>733</v>
      </c>
      <c r="F187" s="19">
        <v>33357</v>
      </c>
      <c r="G187" s="32">
        <f t="shared" si="36"/>
        <v>175</v>
      </c>
      <c r="H187" s="12" t="s">
        <v>30</v>
      </c>
      <c r="I187" s="33">
        <f t="shared" si="37"/>
        <v>175</v>
      </c>
      <c r="J187" s="11"/>
      <c r="K187" s="34">
        <f t="shared" si="38"/>
        <v>175</v>
      </c>
      <c r="L187" s="35">
        <f t="shared" si="39"/>
        <v>0</v>
      </c>
      <c r="M187" s="37" t="s">
        <v>108</v>
      </c>
      <c r="N187" s="38">
        <v>90</v>
      </c>
      <c r="O187" s="152" t="s">
        <v>734</v>
      </c>
      <c r="P187" s="148" t="s">
        <v>126</v>
      </c>
      <c r="Q187" s="39"/>
      <c r="R187" s="202" t="s">
        <v>108</v>
      </c>
      <c r="S187" s="203">
        <v>50</v>
      </c>
      <c r="T187" s="204" t="s">
        <v>735</v>
      </c>
      <c r="U187" s="205" t="s">
        <v>134</v>
      </c>
      <c r="V187" s="206"/>
      <c r="W187" s="239" t="s">
        <v>108</v>
      </c>
      <c r="X187" s="240">
        <v>35</v>
      </c>
      <c r="Y187" s="241" t="s">
        <v>736</v>
      </c>
      <c r="Z187" s="242" t="s">
        <v>151</v>
      </c>
      <c r="AA187" s="243"/>
      <c r="AB187" s="26"/>
      <c r="AC187" s="27"/>
      <c r="AD187" s="36" t="str">
        <f t="shared" si="4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64</v>
      </c>
      <c r="C188" s="16" t="s">
        <v>708</v>
      </c>
      <c r="D188" s="17" t="s">
        <v>737</v>
      </c>
      <c r="E188" s="18" t="s">
        <v>738</v>
      </c>
      <c r="F188" s="19">
        <v>31482</v>
      </c>
      <c r="G188" s="32">
        <f t="shared" si="36"/>
        <v>190</v>
      </c>
      <c r="H188" s="12" t="s">
        <v>30</v>
      </c>
      <c r="I188" s="33">
        <f t="shared" si="37"/>
        <v>190</v>
      </c>
      <c r="J188" s="11"/>
      <c r="K188" s="34">
        <f t="shared" si="38"/>
        <v>250</v>
      </c>
      <c r="L188" s="35">
        <f t="shared" si="39"/>
        <v>-60</v>
      </c>
      <c r="M188" s="37" t="s">
        <v>108</v>
      </c>
      <c r="N188" s="38">
        <v>250</v>
      </c>
      <c r="O188" s="152" t="s">
        <v>739</v>
      </c>
      <c r="P188" s="148" t="s">
        <v>126</v>
      </c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4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64</v>
      </c>
      <c r="C189" s="16" t="s">
        <v>444</v>
      </c>
      <c r="D189" s="17" t="s">
        <v>740</v>
      </c>
      <c r="E189" s="18" t="s">
        <v>741</v>
      </c>
      <c r="F189" s="19">
        <v>42894</v>
      </c>
      <c r="G189" s="32">
        <f t="shared" si="36"/>
        <v>90</v>
      </c>
      <c r="H189" s="12" t="s">
        <v>46</v>
      </c>
      <c r="I189" s="33">
        <f t="shared" si="37"/>
        <v>75</v>
      </c>
      <c r="J189" s="11"/>
      <c r="K189" s="34">
        <f t="shared" si="38"/>
        <v>0</v>
      </c>
      <c r="L189" s="35">
        <f t="shared" si="39"/>
        <v>75</v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4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64</v>
      </c>
      <c r="C190" s="16" t="s">
        <v>565</v>
      </c>
      <c r="D190" s="17" t="s">
        <v>742</v>
      </c>
      <c r="E190" s="18" t="s">
        <v>743</v>
      </c>
      <c r="F190" s="19">
        <v>26485</v>
      </c>
      <c r="G190" s="32">
        <f t="shared" si="36"/>
        <v>175</v>
      </c>
      <c r="H190" s="12" t="s">
        <v>30</v>
      </c>
      <c r="I190" s="33">
        <f t="shared" si="37"/>
        <v>175</v>
      </c>
      <c r="J190" s="11"/>
      <c r="K190" s="34">
        <f t="shared" si="38"/>
        <v>175</v>
      </c>
      <c r="L190" s="35">
        <f t="shared" si="39"/>
        <v>0</v>
      </c>
      <c r="M190" s="37" t="s">
        <v>108</v>
      </c>
      <c r="N190" s="38">
        <v>87.5</v>
      </c>
      <c r="O190" s="152" t="s">
        <v>744</v>
      </c>
      <c r="P190" s="148" t="s">
        <v>126</v>
      </c>
      <c r="Q190" s="39"/>
      <c r="R190" s="202" t="s">
        <v>108</v>
      </c>
      <c r="S190" s="203">
        <v>87.5</v>
      </c>
      <c r="T190" s="204" t="s">
        <v>745</v>
      </c>
      <c r="U190" s="205" t="s">
        <v>134</v>
      </c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4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64</v>
      </c>
      <c r="C191" s="16" t="s">
        <v>47</v>
      </c>
      <c r="D191" s="17" t="s">
        <v>746</v>
      </c>
      <c r="E191" s="18" t="s">
        <v>747</v>
      </c>
      <c r="F191" s="19">
        <v>40986</v>
      </c>
      <c r="G191" s="32">
        <f t="shared" si="36"/>
        <v>160</v>
      </c>
      <c r="H191" s="12" t="s">
        <v>30</v>
      </c>
      <c r="I191" s="33">
        <f t="shared" si="37"/>
        <v>160</v>
      </c>
      <c r="J191" s="11"/>
      <c r="K191" s="34">
        <f t="shared" si="38"/>
        <v>160</v>
      </c>
      <c r="L191" s="35">
        <f t="shared" si="39"/>
        <v>0</v>
      </c>
      <c r="M191" s="37" t="s">
        <v>108</v>
      </c>
      <c r="N191" s="38">
        <v>160</v>
      </c>
      <c r="O191" s="152" t="s">
        <v>748</v>
      </c>
      <c r="P191" s="148" t="s">
        <v>126</v>
      </c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4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749</v>
      </c>
      <c r="E192" s="18" t="s">
        <v>750</v>
      </c>
      <c r="F192" s="19">
        <v>30771</v>
      </c>
      <c r="G192" s="32">
        <f t="shared" si="36"/>
        <v>220</v>
      </c>
      <c r="H192" s="12" t="s">
        <v>30</v>
      </c>
      <c r="I192" s="33">
        <f t="shared" si="37"/>
        <v>220</v>
      </c>
      <c r="J192" s="11"/>
      <c r="K192" s="34">
        <f t="shared" si="38"/>
        <v>0</v>
      </c>
      <c r="L192" s="35">
        <f t="shared" si="39"/>
        <v>220</v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4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64</v>
      </c>
      <c r="C193" s="16" t="s">
        <v>565</v>
      </c>
      <c r="D193" s="17" t="s">
        <v>751</v>
      </c>
      <c r="E193" s="18" t="s">
        <v>602</v>
      </c>
      <c r="F193" s="19">
        <v>35054</v>
      </c>
      <c r="G193" s="32">
        <f t="shared" si="36"/>
        <v>175</v>
      </c>
      <c r="H193" s="12" t="s">
        <v>30</v>
      </c>
      <c r="I193" s="33">
        <f t="shared" si="37"/>
        <v>175</v>
      </c>
      <c r="J193" s="11"/>
      <c r="K193" s="34">
        <f t="shared" si="38"/>
        <v>175</v>
      </c>
      <c r="L193" s="35">
        <f t="shared" si="39"/>
        <v>0</v>
      </c>
      <c r="M193" s="37" t="s">
        <v>108</v>
      </c>
      <c r="N193" s="38">
        <v>175</v>
      </c>
      <c r="O193" s="152" t="s">
        <v>752</v>
      </c>
      <c r="P193" s="148" t="s">
        <v>126</v>
      </c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4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64</v>
      </c>
      <c r="C194" s="16" t="s">
        <v>47</v>
      </c>
      <c r="D194" s="17" t="s">
        <v>261</v>
      </c>
      <c r="E194" s="18" t="s">
        <v>753</v>
      </c>
      <c r="F194" s="19">
        <v>42646</v>
      </c>
      <c r="G194" s="32">
        <f t="shared" si="36"/>
        <v>145</v>
      </c>
      <c r="H194" s="12" t="s">
        <v>46</v>
      </c>
      <c r="I194" s="33">
        <f t="shared" si="37"/>
        <v>130</v>
      </c>
      <c r="J194" s="11"/>
      <c r="K194" s="34">
        <f t="shared" si="38"/>
        <v>130</v>
      </c>
      <c r="L194" s="35">
        <f t="shared" si="39"/>
        <v>0</v>
      </c>
      <c r="M194" s="37" t="s">
        <v>108</v>
      </c>
      <c r="N194" s="38">
        <v>130</v>
      </c>
      <c r="O194" s="152" t="s">
        <v>754</v>
      </c>
      <c r="P194" s="148" t="s">
        <v>126</v>
      </c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4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755</v>
      </c>
      <c r="E195" s="18" t="s">
        <v>114</v>
      </c>
      <c r="F195" s="19">
        <v>36368</v>
      </c>
      <c r="G195" s="32">
        <f t="shared" si="36"/>
        <v>220</v>
      </c>
      <c r="H195" s="12" t="s">
        <v>30</v>
      </c>
      <c r="I195" s="33">
        <f t="shared" si="37"/>
        <v>220</v>
      </c>
      <c r="J195" s="11"/>
      <c r="K195" s="34">
        <f t="shared" si="38"/>
        <v>220</v>
      </c>
      <c r="L195" s="35">
        <f t="shared" ref="L195:L258" si="41">IF(D195="","",I195-K195)</f>
        <v>0</v>
      </c>
      <c r="M195" s="37" t="s">
        <v>108</v>
      </c>
      <c r="N195" s="38">
        <v>110</v>
      </c>
      <c r="O195" s="152" t="s">
        <v>759</v>
      </c>
      <c r="P195" s="148" t="s">
        <v>134</v>
      </c>
      <c r="Q195" s="39"/>
      <c r="R195" s="202" t="s">
        <v>108</v>
      </c>
      <c r="S195" s="203">
        <v>50</v>
      </c>
      <c r="T195" s="204" t="s">
        <v>760</v>
      </c>
      <c r="U195" s="205" t="s">
        <v>151</v>
      </c>
      <c r="V195" s="206"/>
      <c r="W195" s="239" t="s">
        <v>108</v>
      </c>
      <c r="X195" s="240">
        <v>60</v>
      </c>
      <c r="Y195" s="241" t="s">
        <v>761</v>
      </c>
      <c r="Z195" s="242" t="s">
        <v>152</v>
      </c>
      <c r="AA195" s="243"/>
      <c r="AB195" s="26"/>
      <c r="AC195" s="27"/>
      <c r="AD195" s="36" t="str">
        <f t="shared" si="4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64</v>
      </c>
      <c r="C196" s="16" t="s">
        <v>708</v>
      </c>
      <c r="D196" s="17" t="s">
        <v>756</v>
      </c>
      <c r="E196" s="18" t="s">
        <v>757</v>
      </c>
      <c r="F196" s="19">
        <v>26811</v>
      </c>
      <c r="G196" s="32">
        <f>IF(OR($C196="",$C196="DIR",$C196="ARB"),0,IF($C196="LOI",175,IF($C196="BAB",90,IF($C196="FIT",190,IF($F196&lt;=VALUE("01/01/2005"),220,IF($F196&lt;=VALUE("01/01/2008"),190,IF($F196&lt;=VALUE("01/01/2012"),170,IF($F196&lt;=VALUE("01/01/2014"),160,145))))))))</f>
        <v>190</v>
      </c>
      <c r="H196" s="12" t="s">
        <v>46</v>
      </c>
      <c r="I196" s="33">
        <f t="shared" ref="I196:I259" si="42">IF(OR(H196="Non",H196=""),G196,MAX(0,G196-15))</f>
        <v>175</v>
      </c>
      <c r="J196" s="11"/>
      <c r="K196" s="34">
        <f t="shared" si="38"/>
        <v>160</v>
      </c>
      <c r="L196" s="35">
        <f t="shared" si="41"/>
        <v>15</v>
      </c>
      <c r="M196" s="37" t="s">
        <v>108</v>
      </c>
      <c r="N196" s="38">
        <v>160</v>
      </c>
      <c r="O196" s="152" t="s">
        <v>758</v>
      </c>
      <c r="P196" s="148" t="s">
        <v>126</v>
      </c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>IF(OR(AC196&lt;&gt;"Oui",C196&lt;&gt;"JOU"),"",IF(F196&lt;VALUE("01/01/2006"),154,IF(F196&lt;VALUE("01/01/2010"),79,0)))</f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64</v>
      </c>
      <c r="C197" s="16" t="s">
        <v>565</v>
      </c>
      <c r="D197" s="17" t="s">
        <v>762</v>
      </c>
      <c r="E197" s="18" t="s">
        <v>763</v>
      </c>
      <c r="F197" s="19">
        <v>36732</v>
      </c>
      <c r="G197" s="32">
        <f>IF(OR($C197="",$C197="DIR",$C197="ARB"),0,IF($C197="LOI",175,IF($C197="BAB",90,IF($C197="FIT",190,IF($F197&lt;=VALUE("01/01/2005"),220,IF($F197&lt;=VALUE("01/01/2008"),190,IF($F197&lt;=VALUE("01/01/2012"),170,IF($F197&lt;=VALUE("01/01/2014"),160,145))))))))</f>
        <v>175</v>
      </c>
      <c r="H197" s="12" t="s">
        <v>30</v>
      </c>
      <c r="I197" s="33">
        <f>IF(OR(H197="Non",H197=""),G197,MAX(0,G197-15))</f>
        <v>175</v>
      </c>
      <c r="J197" s="11"/>
      <c r="K197" s="34">
        <f t="shared" si="38"/>
        <v>335</v>
      </c>
      <c r="L197" s="35">
        <f t="shared" si="41"/>
        <v>-160</v>
      </c>
      <c r="M197" s="37" t="s">
        <v>108</v>
      </c>
      <c r="N197" s="38">
        <v>335</v>
      </c>
      <c r="O197" s="152" t="s">
        <v>765</v>
      </c>
      <c r="P197" s="148" t="s">
        <v>126</v>
      </c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>IF(OR(AC197&lt;&gt;"Oui",C197&lt;&gt;"JOU"),"",IF(F197&lt;VALUE("01/01/2006"),154,IF(F197&lt;VALUE("01/01/2010"),79,0)))</f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64</v>
      </c>
      <c r="C198" s="16" t="s">
        <v>565</v>
      </c>
      <c r="D198" s="17" t="s">
        <v>762</v>
      </c>
      <c r="E198" s="18" t="s">
        <v>764</v>
      </c>
      <c r="F198" s="19">
        <v>24208</v>
      </c>
      <c r="G198" s="32">
        <f t="shared" si="36"/>
        <v>175</v>
      </c>
      <c r="H198" s="12" t="s">
        <v>46</v>
      </c>
      <c r="I198" s="33">
        <f>IF(OR(H198="Non",H198=""),G198,MAX(0,G198-15))</f>
        <v>160</v>
      </c>
      <c r="J198" s="11"/>
      <c r="K198" s="34">
        <f t="shared" ref="K198:K261" si="43">SUM(N198,S198,X198)</f>
        <v>0</v>
      </c>
      <c r="L198" s="35">
        <f t="shared" si="41"/>
        <v>160</v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4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64</v>
      </c>
      <c r="C199" s="16" t="s">
        <v>708</v>
      </c>
      <c r="D199" s="17" t="s">
        <v>766</v>
      </c>
      <c r="E199" s="18" t="s">
        <v>767</v>
      </c>
      <c r="F199" s="19">
        <v>28189</v>
      </c>
      <c r="G199" s="32">
        <f t="shared" si="36"/>
        <v>190</v>
      </c>
      <c r="H199" s="12" t="s">
        <v>30</v>
      </c>
      <c r="I199" s="33">
        <f t="shared" si="42"/>
        <v>190</v>
      </c>
      <c r="J199" s="11"/>
      <c r="K199" s="34">
        <f t="shared" si="43"/>
        <v>175</v>
      </c>
      <c r="L199" s="35">
        <f t="shared" si="41"/>
        <v>15</v>
      </c>
      <c r="M199" s="37" t="s">
        <v>108</v>
      </c>
      <c r="N199" s="38">
        <v>175</v>
      </c>
      <c r="O199" s="152" t="s">
        <v>768</v>
      </c>
      <c r="P199" s="148" t="s">
        <v>126</v>
      </c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4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375</v>
      </c>
      <c r="E200" s="18" t="s">
        <v>823</v>
      </c>
      <c r="F200" s="19">
        <v>40178</v>
      </c>
      <c r="G200" s="32">
        <f t="shared" si="36"/>
        <v>170</v>
      </c>
      <c r="H200" s="12" t="s">
        <v>30</v>
      </c>
      <c r="I200" s="33">
        <f t="shared" si="42"/>
        <v>170</v>
      </c>
      <c r="J200" s="11"/>
      <c r="K200" s="34">
        <f t="shared" si="43"/>
        <v>170</v>
      </c>
      <c r="L200" s="35">
        <f t="shared" si="41"/>
        <v>0</v>
      </c>
      <c r="M200" s="37" t="s">
        <v>108</v>
      </c>
      <c r="N200" s="38">
        <v>120</v>
      </c>
      <c r="O200" s="152" t="s">
        <v>769</v>
      </c>
      <c r="P200" s="148" t="s">
        <v>126</v>
      </c>
      <c r="Q200" s="39"/>
      <c r="R200" s="202" t="s">
        <v>462</v>
      </c>
      <c r="S200" s="203">
        <v>50</v>
      </c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4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64</v>
      </c>
      <c r="C201" s="16" t="s">
        <v>47</v>
      </c>
      <c r="D201" s="17" t="s">
        <v>770</v>
      </c>
      <c r="E201" s="18" t="s">
        <v>771</v>
      </c>
      <c r="F201" s="19">
        <v>40513</v>
      </c>
      <c r="G201" s="32">
        <f t="shared" si="36"/>
        <v>170</v>
      </c>
      <c r="H201" s="12" t="s">
        <v>30</v>
      </c>
      <c r="I201" s="33">
        <f t="shared" si="42"/>
        <v>170</v>
      </c>
      <c r="J201" s="11"/>
      <c r="K201" s="34">
        <f t="shared" si="43"/>
        <v>170</v>
      </c>
      <c r="L201" s="35">
        <f t="shared" si="41"/>
        <v>0</v>
      </c>
      <c r="M201" s="37" t="s">
        <v>187</v>
      </c>
      <c r="N201" s="38">
        <v>170</v>
      </c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4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64</v>
      </c>
      <c r="C202" s="16" t="s">
        <v>47</v>
      </c>
      <c r="D202" s="17" t="s">
        <v>772</v>
      </c>
      <c r="E202" s="18" t="s">
        <v>773</v>
      </c>
      <c r="F202" s="19">
        <v>39261</v>
      </c>
      <c r="G202" s="32">
        <f t="shared" si="36"/>
        <v>190</v>
      </c>
      <c r="H202" s="12" t="s">
        <v>30</v>
      </c>
      <c r="I202" s="33">
        <f t="shared" si="42"/>
        <v>190</v>
      </c>
      <c r="J202" s="11"/>
      <c r="K202" s="34">
        <f t="shared" si="43"/>
        <v>190</v>
      </c>
      <c r="L202" s="35">
        <f t="shared" si="41"/>
        <v>0</v>
      </c>
      <c r="M202" s="37" t="s">
        <v>108</v>
      </c>
      <c r="N202" s="38">
        <v>190</v>
      </c>
      <c r="O202" s="152" t="s">
        <v>774</v>
      </c>
      <c r="P202" s="148" t="s">
        <v>126</v>
      </c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4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64</v>
      </c>
      <c r="C203" s="16" t="s">
        <v>47</v>
      </c>
      <c r="D203" s="17" t="s">
        <v>753</v>
      </c>
      <c r="E203" s="18" t="s">
        <v>775</v>
      </c>
      <c r="F203" s="19">
        <v>40468</v>
      </c>
      <c r="G203" s="32">
        <f t="shared" si="36"/>
        <v>170</v>
      </c>
      <c r="H203" s="12" t="s">
        <v>30</v>
      </c>
      <c r="I203" s="33">
        <f t="shared" si="42"/>
        <v>170</v>
      </c>
      <c r="J203" s="11"/>
      <c r="K203" s="34">
        <f t="shared" si="43"/>
        <v>170</v>
      </c>
      <c r="L203" s="35">
        <f t="shared" si="41"/>
        <v>0</v>
      </c>
      <c r="M203" s="37" t="s">
        <v>108</v>
      </c>
      <c r="N203" s="38">
        <v>170</v>
      </c>
      <c r="O203" s="152" t="s">
        <v>776</v>
      </c>
      <c r="P203" s="148" t="s">
        <v>126</v>
      </c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4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64</v>
      </c>
      <c r="C204" s="16" t="s">
        <v>47</v>
      </c>
      <c r="D204" s="17" t="s">
        <v>777</v>
      </c>
      <c r="E204" s="18" t="s">
        <v>778</v>
      </c>
      <c r="F204" s="19">
        <v>39268</v>
      </c>
      <c r="G204" s="32">
        <f t="shared" si="36"/>
        <v>190</v>
      </c>
      <c r="H204" s="12" t="s">
        <v>30</v>
      </c>
      <c r="I204" s="33">
        <f t="shared" si="42"/>
        <v>190</v>
      </c>
      <c r="J204" s="11" t="s">
        <v>779</v>
      </c>
      <c r="K204" s="34">
        <f t="shared" si="43"/>
        <v>190</v>
      </c>
      <c r="L204" s="35">
        <f t="shared" si="41"/>
        <v>0</v>
      </c>
      <c r="M204" s="37" t="s">
        <v>187</v>
      </c>
      <c r="N204" s="38">
        <v>140</v>
      </c>
      <c r="O204" s="152"/>
      <c r="P204" s="148"/>
      <c r="Q204" s="39"/>
      <c r="R204" s="202" t="s">
        <v>462</v>
      </c>
      <c r="S204" s="203">
        <v>50</v>
      </c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4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780</v>
      </c>
      <c r="E205" s="18" t="s">
        <v>781</v>
      </c>
      <c r="F205" s="19">
        <v>39960</v>
      </c>
      <c r="G205" s="32">
        <f t="shared" si="36"/>
        <v>170</v>
      </c>
      <c r="H205" s="12" t="s">
        <v>30</v>
      </c>
      <c r="I205" s="33">
        <f t="shared" si="42"/>
        <v>170</v>
      </c>
      <c r="J205" s="11"/>
      <c r="K205" s="34">
        <f t="shared" si="43"/>
        <v>170</v>
      </c>
      <c r="L205" s="35">
        <f t="shared" si="41"/>
        <v>0</v>
      </c>
      <c r="M205" s="37" t="s">
        <v>108</v>
      </c>
      <c r="N205" s="38">
        <v>60</v>
      </c>
      <c r="O205" s="152" t="s">
        <v>782</v>
      </c>
      <c r="P205" s="148" t="s">
        <v>126</v>
      </c>
      <c r="Q205" s="39"/>
      <c r="R205" s="202" t="s">
        <v>108</v>
      </c>
      <c r="S205" s="203">
        <v>60</v>
      </c>
      <c r="T205" s="204" t="s">
        <v>783</v>
      </c>
      <c r="U205" s="205" t="s">
        <v>134</v>
      </c>
      <c r="V205" s="206"/>
      <c r="W205" s="239" t="s">
        <v>108</v>
      </c>
      <c r="X205" s="240">
        <v>50</v>
      </c>
      <c r="Y205" s="241" t="s">
        <v>827</v>
      </c>
      <c r="Z205" s="242" t="s">
        <v>151</v>
      </c>
      <c r="AA205" s="243"/>
      <c r="AB205" s="26"/>
      <c r="AC205" s="27"/>
      <c r="AD205" s="36" t="str">
        <f t="shared" si="4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712</v>
      </c>
      <c r="E206" s="18" t="s">
        <v>784</v>
      </c>
      <c r="F206" s="19">
        <v>40325</v>
      </c>
      <c r="G206" s="32">
        <f t="shared" si="36"/>
        <v>170</v>
      </c>
      <c r="H206" s="12" t="s">
        <v>30</v>
      </c>
      <c r="I206" s="33">
        <f t="shared" si="42"/>
        <v>170</v>
      </c>
      <c r="J206" s="11"/>
      <c r="K206" s="34">
        <f t="shared" si="43"/>
        <v>170</v>
      </c>
      <c r="L206" s="35">
        <f t="shared" si="41"/>
        <v>0</v>
      </c>
      <c r="M206" s="37" t="s">
        <v>108</v>
      </c>
      <c r="N206" s="38">
        <v>50</v>
      </c>
      <c r="O206" s="152" t="s">
        <v>786</v>
      </c>
      <c r="P206" s="148" t="s">
        <v>151</v>
      </c>
      <c r="Q206" s="39"/>
      <c r="R206" s="202" t="s">
        <v>108</v>
      </c>
      <c r="S206" s="203">
        <v>50</v>
      </c>
      <c r="T206" s="204" t="s">
        <v>787</v>
      </c>
      <c r="U206" s="205" t="s">
        <v>152</v>
      </c>
      <c r="V206" s="206"/>
      <c r="W206" s="239" t="s">
        <v>108</v>
      </c>
      <c r="X206" s="240">
        <v>70</v>
      </c>
      <c r="Y206" s="241" t="s">
        <v>785</v>
      </c>
      <c r="Z206" s="242" t="s">
        <v>217</v>
      </c>
      <c r="AA206" s="243"/>
      <c r="AB206" s="26"/>
      <c r="AC206" s="27"/>
      <c r="AD206" s="36" t="str">
        <f t="shared" si="4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788</v>
      </c>
      <c r="E207" s="18" t="s">
        <v>705</v>
      </c>
      <c r="F207" s="19">
        <v>39567</v>
      </c>
      <c r="G207" s="32">
        <f t="shared" si="36"/>
        <v>170</v>
      </c>
      <c r="H207" s="12" t="s">
        <v>30</v>
      </c>
      <c r="I207" s="33">
        <f t="shared" si="42"/>
        <v>170</v>
      </c>
      <c r="J207" s="11"/>
      <c r="K207" s="34">
        <f t="shared" si="43"/>
        <v>70</v>
      </c>
      <c r="L207" s="35">
        <f t="shared" si="41"/>
        <v>100</v>
      </c>
      <c r="M207" s="37" t="s">
        <v>187</v>
      </c>
      <c r="N207" s="38">
        <v>70</v>
      </c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4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64</v>
      </c>
      <c r="C208" s="16" t="s">
        <v>47</v>
      </c>
      <c r="D208" s="17" t="s">
        <v>764</v>
      </c>
      <c r="E208" s="18" t="s">
        <v>789</v>
      </c>
      <c r="F208" s="19">
        <v>34476</v>
      </c>
      <c r="G208" s="32">
        <f t="shared" si="36"/>
        <v>220</v>
      </c>
      <c r="H208" s="12" t="s">
        <v>30</v>
      </c>
      <c r="I208" s="33">
        <f t="shared" si="42"/>
        <v>220</v>
      </c>
      <c r="J208" s="11"/>
      <c r="K208" s="34">
        <f t="shared" si="43"/>
        <v>220</v>
      </c>
      <c r="L208" s="35">
        <f t="shared" si="41"/>
        <v>0</v>
      </c>
      <c r="M208" s="37" t="s">
        <v>108</v>
      </c>
      <c r="N208" s="38">
        <v>110</v>
      </c>
      <c r="O208" s="152" t="s">
        <v>790</v>
      </c>
      <c r="P208" s="148" t="s">
        <v>126</v>
      </c>
      <c r="Q208" s="39"/>
      <c r="R208" s="202" t="s">
        <v>108</v>
      </c>
      <c r="S208" s="203">
        <v>55</v>
      </c>
      <c r="T208" s="204" t="s">
        <v>791</v>
      </c>
      <c r="U208" s="205" t="s">
        <v>134</v>
      </c>
      <c r="V208" s="206"/>
      <c r="W208" s="239" t="s">
        <v>108</v>
      </c>
      <c r="X208" s="240">
        <v>55</v>
      </c>
      <c r="Y208" s="241" t="s">
        <v>792</v>
      </c>
      <c r="Z208" s="242" t="s">
        <v>151</v>
      </c>
      <c r="AA208" s="243"/>
      <c r="AB208" s="26"/>
      <c r="AC208" s="27"/>
      <c r="AD208" s="36" t="str">
        <f t="shared" si="4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64</v>
      </c>
      <c r="C209" s="16" t="s">
        <v>47</v>
      </c>
      <c r="D209" s="17" t="s">
        <v>793</v>
      </c>
      <c r="E209" s="18" t="s">
        <v>794</v>
      </c>
      <c r="F209" s="19">
        <v>41054</v>
      </c>
      <c r="G209" s="32">
        <f t="shared" si="36"/>
        <v>160</v>
      </c>
      <c r="H209" s="12" t="s">
        <v>30</v>
      </c>
      <c r="I209" s="33">
        <f t="shared" si="42"/>
        <v>160</v>
      </c>
      <c r="J209" s="11"/>
      <c r="K209" s="34">
        <f t="shared" si="43"/>
        <v>160</v>
      </c>
      <c r="L209" s="35">
        <f t="shared" si="41"/>
        <v>0</v>
      </c>
      <c r="M209" s="37" t="s">
        <v>108</v>
      </c>
      <c r="N209" s="38">
        <v>160</v>
      </c>
      <c r="O209" s="152" t="s">
        <v>795</v>
      </c>
      <c r="P209" s="148" t="s">
        <v>126</v>
      </c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4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64</v>
      </c>
      <c r="C210" s="16" t="s">
        <v>565</v>
      </c>
      <c r="D210" s="17" t="s">
        <v>567</v>
      </c>
      <c r="E210" s="18" t="s">
        <v>796</v>
      </c>
      <c r="F210" s="19">
        <v>32642</v>
      </c>
      <c r="G210" s="32">
        <f t="shared" si="36"/>
        <v>175</v>
      </c>
      <c r="H210" s="12" t="s">
        <v>30</v>
      </c>
      <c r="I210" s="33">
        <f t="shared" si="42"/>
        <v>175</v>
      </c>
      <c r="J210" s="11"/>
      <c r="K210" s="34">
        <f t="shared" si="43"/>
        <v>175</v>
      </c>
      <c r="L210" s="35">
        <f t="shared" si="41"/>
        <v>0</v>
      </c>
      <c r="M210" s="37" t="s">
        <v>108</v>
      </c>
      <c r="N210" s="38">
        <v>175</v>
      </c>
      <c r="O210" s="152" t="s">
        <v>797</v>
      </c>
      <c r="P210" s="148" t="s">
        <v>126</v>
      </c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4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798</v>
      </c>
      <c r="E211" s="18" t="s">
        <v>799</v>
      </c>
      <c r="F211" s="19">
        <v>40078</v>
      </c>
      <c r="G211" s="32">
        <f t="shared" si="36"/>
        <v>170</v>
      </c>
      <c r="H211" s="12" t="s">
        <v>30</v>
      </c>
      <c r="I211" s="33">
        <f t="shared" si="42"/>
        <v>170</v>
      </c>
      <c r="J211" s="11"/>
      <c r="K211" s="34">
        <f t="shared" si="43"/>
        <v>270</v>
      </c>
      <c r="L211" s="35">
        <f t="shared" si="41"/>
        <v>-100</v>
      </c>
      <c r="M211" s="37" t="s">
        <v>108</v>
      </c>
      <c r="N211" s="38">
        <v>270</v>
      </c>
      <c r="O211" s="152" t="s">
        <v>801</v>
      </c>
      <c r="P211" s="148" t="s">
        <v>126</v>
      </c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4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64</v>
      </c>
      <c r="C212" s="16" t="s">
        <v>47</v>
      </c>
      <c r="D212" s="17" t="s">
        <v>798</v>
      </c>
      <c r="E212" s="18" t="s">
        <v>800</v>
      </c>
      <c r="F212" s="19">
        <v>41690</v>
      </c>
      <c r="G212" s="32">
        <f t="shared" si="36"/>
        <v>145</v>
      </c>
      <c r="H212" s="12" t="s">
        <v>46</v>
      </c>
      <c r="I212" s="33">
        <f t="shared" si="42"/>
        <v>130</v>
      </c>
      <c r="J212" s="11"/>
      <c r="K212" s="34">
        <f t="shared" si="43"/>
        <v>0</v>
      </c>
      <c r="L212" s="35">
        <f t="shared" si="41"/>
        <v>130</v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4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64</v>
      </c>
      <c r="C213" s="16" t="s">
        <v>708</v>
      </c>
      <c r="D213" s="17" t="s">
        <v>199</v>
      </c>
      <c r="E213" s="18" t="s">
        <v>802</v>
      </c>
      <c r="F213" s="19">
        <v>28657</v>
      </c>
      <c r="G213" s="32">
        <f t="shared" si="36"/>
        <v>190</v>
      </c>
      <c r="H213" s="12" t="s">
        <v>46</v>
      </c>
      <c r="I213" s="33">
        <f t="shared" si="42"/>
        <v>175</v>
      </c>
      <c r="J213" s="11"/>
      <c r="K213" s="34">
        <f t="shared" si="43"/>
        <v>160</v>
      </c>
      <c r="L213" s="35">
        <f t="shared" si="41"/>
        <v>15</v>
      </c>
      <c r="M213" s="37" t="s">
        <v>108</v>
      </c>
      <c r="N213" s="38">
        <v>160</v>
      </c>
      <c r="O213" s="152" t="s">
        <v>805</v>
      </c>
      <c r="P213" s="148" t="s">
        <v>126</v>
      </c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44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64</v>
      </c>
      <c r="C214" s="16" t="s">
        <v>47</v>
      </c>
      <c r="D214" s="17" t="s">
        <v>806</v>
      </c>
      <c r="E214" s="18" t="s">
        <v>807</v>
      </c>
      <c r="F214" s="19">
        <v>42065</v>
      </c>
      <c r="G214" s="32">
        <f t="shared" si="36"/>
        <v>145</v>
      </c>
      <c r="H214" s="12" t="s">
        <v>30</v>
      </c>
      <c r="I214" s="33">
        <f t="shared" si="42"/>
        <v>145</v>
      </c>
      <c r="J214" s="11"/>
      <c r="K214" s="34">
        <f t="shared" si="43"/>
        <v>145</v>
      </c>
      <c r="L214" s="35">
        <f t="shared" si="41"/>
        <v>0</v>
      </c>
      <c r="M214" s="37" t="s">
        <v>108</v>
      </c>
      <c r="N214" s="38">
        <v>145</v>
      </c>
      <c r="O214" s="152" t="s">
        <v>808</v>
      </c>
      <c r="P214" s="148" t="s">
        <v>126</v>
      </c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44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64</v>
      </c>
      <c r="C215" s="16" t="s">
        <v>565</v>
      </c>
      <c r="D215" s="17" t="s">
        <v>809</v>
      </c>
      <c r="E215" s="18" t="s">
        <v>693</v>
      </c>
      <c r="F215" s="19">
        <v>29272</v>
      </c>
      <c r="G215" s="32">
        <f t="shared" si="36"/>
        <v>175</v>
      </c>
      <c r="H215" s="12" t="s">
        <v>30</v>
      </c>
      <c r="I215" s="33">
        <f t="shared" si="42"/>
        <v>175</v>
      </c>
      <c r="J215" s="11"/>
      <c r="K215" s="34">
        <f t="shared" si="43"/>
        <v>220</v>
      </c>
      <c r="L215" s="35">
        <f t="shared" si="41"/>
        <v>-45</v>
      </c>
      <c r="M215" s="37" t="s">
        <v>154</v>
      </c>
      <c r="N215" s="38">
        <v>220</v>
      </c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44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64</v>
      </c>
      <c r="C216" s="16" t="s">
        <v>47</v>
      </c>
      <c r="D216" s="17" t="s">
        <v>810</v>
      </c>
      <c r="E216" s="18" t="s">
        <v>811</v>
      </c>
      <c r="F216" s="19">
        <v>41872</v>
      </c>
      <c r="G216" s="32">
        <f t="shared" si="36"/>
        <v>145</v>
      </c>
      <c r="H216" s="12" t="s">
        <v>30</v>
      </c>
      <c r="I216" s="33">
        <f t="shared" si="42"/>
        <v>145</v>
      </c>
      <c r="J216" s="11"/>
      <c r="K216" s="34">
        <f t="shared" si="43"/>
        <v>145</v>
      </c>
      <c r="L216" s="35">
        <f t="shared" si="41"/>
        <v>0</v>
      </c>
      <c r="M216" s="37" t="s">
        <v>108</v>
      </c>
      <c r="N216" s="38">
        <v>145</v>
      </c>
      <c r="O216" s="152" t="s">
        <v>812</v>
      </c>
      <c r="P216" s="148" t="s">
        <v>126</v>
      </c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44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64</v>
      </c>
      <c r="C217" s="16" t="s">
        <v>47</v>
      </c>
      <c r="D217" s="17" t="s">
        <v>813</v>
      </c>
      <c r="E217" s="18" t="s">
        <v>814</v>
      </c>
      <c r="F217" s="19">
        <v>41969</v>
      </c>
      <c r="G217" s="32">
        <f t="shared" si="36"/>
        <v>145</v>
      </c>
      <c r="H217" s="12" t="s">
        <v>30</v>
      </c>
      <c r="I217" s="33">
        <f t="shared" si="42"/>
        <v>145</v>
      </c>
      <c r="J217" s="11"/>
      <c r="K217" s="34">
        <f t="shared" si="43"/>
        <v>145</v>
      </c>
      <c r="L217" s="35">
        <f t="shared" si="41"/>
        <v>0</v>
      </c>
      <c r="M217" s="37" t="s">
        <v>108</v>
      </c>
      <c r="N217" s="38">
        <v>145</v>
      </c>
      <c r="O217" s="152" t="s">
        <v>815</v>
      </c>
      <c r="P217" s="148" t="s">
        <v>126</v>
      </c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44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64</v>
      </c>
      <c r="C218" s="16" t="s">
        <v>47</v>
      </c>
      <c r="D218" s="17" t="s">
        <v>816</v>
      </c>
      <c r="E218" s="18" t="s">
        <v>817</v>
      </c>
      <c r="F218" s="19">
        <v>40693</v>
      </c>
      <c r="G218" s="32">
        <f t="shared" si="36"/>
        <v>170</v>
      </c>
      <c r="H218" s="12" t="s">
        <v>30</v>
      </c>
      <c r="I218" s="33">
        <f t="shared" si="42"/>
        <v>170</v>
      </c>
      <c r="J218" s="11"/>
      <c r="K218" s="34">
        <f t="shared" si="43"/>
        <v>170</v>
      </c>
      <c r="L218" s="35">
        <f t="shared" si="41"/>
        <v>0</v>
      </c>
      <c r="M218" s="37" t="s">
        <v>108</v>
      </c>
      <c r="N218" s="38">
        <v>170</v>
      </c>
      <c r="O218" s="152" t="s">
        <v>818</v>
      </c>
      <c r="P218" s="148" t="s">
        <v>126</v>
      </c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44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64</v>
      </c>
      <c r="C219" s="16" t="s">
        <v>708</v>
      </c>
      <c r="D219" s="17" t="s">
        <v>70</v>
      </c>
      <c r="E219" s="18" t="s">
        <v>819</v>
      </c>
      <c r="F219" s="19">
        <v>39369</v>
      </c>
      <c r="G219" s="32">
        <f t="shared" si="36"/>
        <v>190</v>
      </c>
      <c r="H219" s="12" t="s">
        <v>46</v>
      </c>
      <c r="I219" s="33">
        <f t="shared" si="42"/>
        <v>175</v>
      </c>
      <c r="J219" s="11"/>
      <c r="K219" s="34">
        <f t="shared" si="43"/>
        <v>160</v>
      </c>
      <c r="L219" s="35">
        <f t="shared" si="41"/>
        <v>15</v>
      </c>
      <c r="M219" s="37" t="s">
        <v>108</v>
      </c>
      <c r="N219" s="38">
        <v>80</v>
      </c>
      <c r="O219" s="152" t="s">
        <v>820</v>
      </c>
      <c r="P219" s="148" t="s">
        <v>134</v>
      </c>
      <c r="Q219" s="39"/>
      <c r="R219" s="202" t="s">
        <v>108</v>
      </c>
      <c r="S219" s="203">
        <v>80</v>
      </c>
      <c r="T219" s="204" t="s">
        <v>821</v>
      </c>
      <c r="U219" s="205" t="s">
        <v>151</v>
      </c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44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824</v>
      </c>
      <c r="E220" s="18" t="s">
        <v>825</v>
      </c>
      <c r="F220" s="19">
        <v>36201</v>
      </c>
      <c r="G220" s="32">
        <f t="shared" si="36"/>
        <v>220</v>
      </c>
      <c r="H220" s="12" t="s">
        <v>30</v>
      </c>
      <c r="I220" s="33">
        <f t="shared" si="42"/>
        <v>220</v>
      </c>
      <c r="J220" s="11"/>
      <c r="K220" s="34">
        <f t="shared" si="43"/>
        <v>220</v>
      </c>
      <c r="L220" s="35">
        <f t="shared" si="41"/>
        <v>0</v>
      </c>
      <c r="M220" s="37" t="s">
        <v>108</v>
      </c>
      <c r="N220" s="38">
        <v>220</v>
      </c>
      <c r="O220" s="152" t="s">
        <v>826</v>
      </c>
      <c r="P220" s="148" t="s">
        <v>126</v>
      </c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44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/>
      <c r="B221" s="15"/>
      <c r="C221" s="16"/>
      <c r="D221" s="17"/>
      <c r="E221" s="18"/>
      <c r="F221" s="19"/>
      <c r="G221" s="32">
        <f t="shared" si="36"/>
        <v>0</v>
      </c>
      <c r="H221" s="12"/>
      <c r="I221" s="33">
        <f t="shared" si="42"/>
        <v>0</v>
      </c>
      <c r="J221" s="11"/>
      <c r="K221" s="34">
        <f t="shared" si="43"/>
        <v>0</v>
      </c>
      <c r="L221" s="35" t="str">
        <f t="shared" si="41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44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/>
      <c r="B222" s="15"/>
      <c r="C222" s="16"/>
      <c r="D222" s="17"/>
      <c r="E222" s="18"/>
      <c r="F222" s="19"/>
      <c r="G222" s="32">
        <f t="shared" si="36"/>
        <v>0</v>
      </c>
      <c r="H222" s="12"/>
      <c r="I222" s="33">
        <f t="shared" si="42"/>
        <v>0</v>
      </c>
      <c r="J222" s="11"/>
      <c r="K222" s="34">
        <f t="shared" si="43"/>
        <v>0</v>
      </c>
      <c r="L222" s="35" t="str">
        <f t="shared" si="41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44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/>
      <c r="B223" s="15"/>
      <c r="C223" s="16"/>
      <c r="D223" s="17"/>
      <c r="E223" s="18"/>
      <c r="F223" s="19"/>
      <c r="G223" s="32">
        <f t="shared" si="36"/>
        <v>0</v>
      </c>
      <c r="H223" s="12"/>
      <c r="I223" s="33">
        <f t="shared" si="42"/>
        <v>0</v>
      </c>
      <c r="J223" s="11"/>
      <c r="K223" s="34">
        <f t="shared" si="43"/>
        <v>0</v>
      </c>
      <c r="L223" s="35" t="str">
        <f t="shared" si="41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44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/>
      <c r="B224" s="15"/>
      <c r="C224" s="16"/>
      <c r="D224" s="17"/>
      <c r="E224" s="18"/>
      <c r="F224" s="19"/>
      <c r="G224" s="32">
        <f t="shared" si="36"/>
        <v>0</v>
      </c>
      <c r="H224" s="12"/>
      <c r="I224" s="33">
        <f t="shared" si="42"/>
        <v>0</v>
      </c>
      <c r="J224" s="11"/>
      <c r="K224" s="34">
        <f t="shared" si="43"/>
        <v>0</v>
      </c>
      <c r="L224" s="35" t="str">
        <f t="shared" si="41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44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/>
      <c r="B225" s="15"/>
      <c r="C225" s="16"/>
      <c r="D225" s="17"/>
      <c r="E225" s="18"/>
      <c r="F225" s="19"/>
      <c r="G225" s="32">
        <f t="shared" si="36"/>
        <v>0</v>
      </c>
      <c r="H225" s="12"/>
      <c r="I225" s="33">
        <f t="shared" si="42"/>
        <v>0</v>
      </c>
      <c r="J225" s="11"/>
      <c r="K225" s="34">
        <f t="shared" si="43"/>
        <v>0</v>
      </c>
      <c r="L225" s="35" t="str">
        <f t="shared" si="41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44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/>
      <c r="B226" s="15"/>
      <c r="C226" s="16"/>
      <c r="D226" s="17"/>
      <c r="E226" s="18"/>
      <c r="F226" s="19"/>
      <c r="G226" s="32">
        <f t="shared" si="36"/>
        <v>0</v>
      </c>
      <c r="H226" s="12"/>
      <c r="I226" s="33">
        <f t="shared" si="42"/>
        <v>0</v>
      </c>
      <c r="J226" s="11"/>
      <c r="K226" s="34">
        <f t="shared" si="43"/>
        <v>0</v>
      </c>
      <c r="L226" s="35" t="str">
        <f t="shared" si="41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44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/>
      <c r="B227" s="15"/>
      <c r="C227" s="16"/>
      <c r="D227" s="17"/>
      <c r="E227" s="18"/>
      <c r="F227" s="19"/>
      <c r="G227" s="32">
        <f t="shared" si="36"/>
        <v>0</v>
      </c>
      <c r="H227" s="12"/>
      <c r="I227" s="33">
        <f t="shared" si="42"/>
        <v>0</v>
      </c>
      <c r="J227" s="11"/>
      <c r="K227" s="34">
        <f t="shared" si="43"/>
        <v>0</v>
      </c>
      <c r="L227" s="35" t="str">
        <f t="shared" si="41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44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/>
      <c r="B228" s="15"/>
      <c r="C228" s="16"/>
      <c r="D228" s="17"/>
      <c r="E228" s="18"/>
      <c r="F228" s="19"/>
      <c r="G228" s="32">
        <f t="shared" si="36"/>
        <v>0</v>
      </c>
      <c r="H228" s="12"/>
      <c r="I228" s="33">
        <f t="shared" si="42"/>
        <v>0</v>
      </c>
      <c r="J228" s="11"/>
      <c r="K228" s="34">
        <f t="shared" si="43"/>
        <v>0</v>
      </c>
      <c r="L228" s="35" t="str">
        <f t="shared" si="41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44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/>
      <c r="B229" s="15"/>
      <c r="C229" s="16"/>
      <c r="D229" s="17"/>
      <c r="E229" s="18"/>
      <c r="F229" s="19"/>
      <c r="G229" s="32">
        <f t="shared" si="36"/>
        <v>0</v>
      </c>
      <c r="H229" s="12"/>
      <c r="I229" s="33">
        <f t="shared" si="42"/>
        <v>0</v>
      </c>
      <c r="J229" s="11"/>
      <c r="K229" s="34">
        <f t="shared" si="43"/>
        <v>0</v>
      </c>
      <c r="L229" s="35" t="str">
        <f t="shared" si="41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44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/>
      <c r="B230" s="15"/>
      <c r="C230" s="16"/>
      <c r="D230" s="17"/>
      <c r="E230" s="18"/>
      <c r="F230" s="19"/>
      <c r="G230" s="32">
        <f t="shared" ref="G230:G293" si="45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42"/>
        <v>0</v>
      </c>
      <c r="J230" s="11"/>
      <c r="K230" s="34">
        <f t="shared" si="43"/>
        <v>0</v>
      </c>
      <c r="L230" s="35" t="str">
        <f t="shared" si="41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44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/>
      <c r="B231" s="15"/>
      <c r="C231" s="16"/>
      <c r="D231" s="17"/>
      <c r="E231" s="18"/>
      <c r="F231" s="19"/>
      <c r="G231" s="32">
        <f t="shared" si="45"/>
        <v>0</v>
      </c>
      <c r="H231" s="12"/>
      <c r="I231" s="33">
        <f t="shared" si="42"/>
        <v>0</v>
      </c>
      <c r="J231" s="11"/>
      <c r="K231" s="34">
        <f t="shared" si="43"/>
        <v>0</v>
      </c>
      <c r="L231" s="35" t="str">
        <f t="shared" si="41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44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/>
      <c r="B232" s="15"/>
      <c r="C232" s="16"/>
      <c r="D232" s="17"/>
      <c r="E232" s="18"/>
      <c r="F232" s="19"/>
      <c r="G232" s="32">
        <f t="shared" si="45"/>
        <v>0</v>
      </c>
      <c r="H232" s="12"/>
      <c r="I232" s="33">
        <f t="shared" si="42"/>
        <v>0</v>
      </c>
      <c r="J232" s="11"/>
      <c r="K232" s="34">
        <f t="shared" si="43"/>
        <v>0</v>
      </c>
      <c r="L232" s="35" t="str">
        <f t="shared" si="41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44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/>
      <c r="B233" s="15"/>
      <c r="C233" s="16"/>
      <c r="D233" s="17"/>
      <c r="E233" s="18"/>
      <c r="F233" s="19"/>
      <c r="G233" s="32">
        <f t="shared" si="45"/>
        <v>0</v>
      </c>
      <c r="H233" s="12"/>
      <c r="I233" s="33">
        <f t="shared" si="42"/>
        <v>0</v>
      </c>
      <c r="J233" s="11"/>
      <c r="K233" s="34">
        <f t="shared" si="43"/>
        <v>0</v>
      </c>
      <c r="L233" s="35" t="str">
        <f t="shared" si="41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44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/>
      <c r="B234" s="15"/>
      <c r="C234" s="16"/>
      <c r="D234" s="17"/>
      <c r="E234" s="18"/>
      <c r="F234" s="19"/>
      <c r="G234" s="32">
        <f t="shared" si="45"/>
        <v>0</v>
      </c>
      <c r="H234" s="12"/>
      <c r="I234" s="33">
        <f t="shared" si="42"/>
        <v>0</v>
      </c>
      <c r="J234" s="11"/>
      <c r="K234" s="34">
        <f t="shared" si="43"/>
        <v>0</v>
      </c>
      <c r="L234" s="35" t="str">
        <f t="shared" si="41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44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/>
      <c r="B235" s="15"/>
      <c r="C235" s="16"/>
      <c r="D235" s="17"/>
      <c r="E235" s="18"/>
      <c r="F235" s="19"/>
      <c r="G235" s="32">
        <f t="shared" si="45"/>
        <v>0</v>
      </c>
      <c r="H235" s="12"/>
      <c r="I235" s="33">
        <f t="shared" si="42"/>
        <v>0</v>
      </c>
      <c r="J235" s="11"/>
      <c r="K235" s="34">
        <f t="shared" si="43"/>
        <v>0</v>
      </c>
      <c r="L235" s="35" t="str">
        <f t="shared" si="41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44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/>
      <c r="B236" s="15"/>
      <c r="C236" s="16"/>
      <c r="D236" s="17"/>
      <c r="E236" s="18"/>
      <c r="F236" s="19"/>
      <c r="G236" s="32">
        <f t="shared" si="45"/>
        <v>0</v>
      </c>
      <c r="H236" s="12"/>
      <c r="I236" s="33">
        <f t="shared" si="42"/>
        <v>0</v>
      </c>
      <c r="J236" s="11"/>
      <c r="K236" s="34">
        <f t="shared" si="43"/>
        <v>0</v>
      </c>
      <c r="L236" s="35" t="str">
        <f t="shared" si="41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44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/>
      <c r="B237" s="15"/>
      <c r="C237" s="16"/>
      <c r="D237" s="17"/>
      <c r="E237" s="18"/>
      <c r="F237" s="19"/>
      <c r="G237" s="32">
        <f t="shared" si="45"/>
        <v>0</v>
      </c>
      <c r="H237" s="12"/>
      <c r="I237" s="33">
        <f t="shared" si="42"/>
        <v>0</v>
      </c>
      <c r="J237" s="11"/>
      <c r="K237" s="34">
        <f t="shared" si="43"/>
        <v>0</v>
      </c>
      <c r="L237" s="35" t="str">
        <f t="shared" si="41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44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/>
      <c r="B238" s="15"/>
      <c r="C238" s="16"/>
      <c r="D238" s="17"/>
      <c r="E238" s="18"/>
      <c r="F238" s="19"/>
      <c r="G238" s="32">
        <f t="shared" si="45"/>
        <v>0</v>
      </c>
      <c r="H238" s="12"/>
      <c r="I238" s="33">
        <f t="shared" si="42"/>
        <v>0</v>
      </c>
      <c r="J238" s="11"/>
      <c r="K238" s="34">
        <f t="shared" si="43"/>
        <v>0</v>
      </c>
      <c r="L238" s="35" t="str">
        <f t="shared" si="41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44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/>
      <c r="B239" s="15"/>
      <c r="C239" s="16"/>
      <c r="D239" s="17"/>
      <c r="E239" s="18"/>
      <c r="F239" s="19"/>
      <c r="G239" s="32">
        <f t="shared" si="45"/>
        <v>0</v>
      </c>
      <c r="H239" s="12"/>
      <c r="I239" s="33">
        <f t="shared" si="42"/>
        <v>0</v>
      </c>
      <c r="J239" s="11"/>
      <c r="K239" s="34">
        <f t="shared" si="43"/>
        <v>0</v>
      </c>
      <c r="L239" s="35" t="str">
        <f t="shared" si="41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44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/>
      <c r="B240" s="15"/>
      <c r="C240" s="16"/>
      <c r="D240" s="17"/>
      <c r="E240" s="18"/>
      <c r="F240" s="19"/>
      <c r="G240" s="32">
        <f t="shared" si="45"/>
        <v>0</v>
      </c>
      <c r="H240" s="12"/>
      <c r="I240" s="33">
        <f t="shared" si="42"/>
        <v>0</v>
      </c>
      <c r="J240" s="11"/>
      <c r="K240" s="34">
        <f t="shared" si="43"/>
        <v>0</v>
      </c>
      <c r="L240" s="35" t="str">
        <f t="shared" si="41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44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/>
      <c r="B241" s="15"/>
      <c r="C241" s="16"/>
      <c r="D241" s="17"/>
      <c r="E241" s="18"/>
      <c r="F241" s="19"/>
      <c r="G241" s="32">
        <f t="shared" si="45"/>
        <v>0</v>
      </c>
      <c r="H241" s="12"/>
      <c r="I241" s="33">
        <f t="shared" si="42"/>
        <v>0</v>
      </c>
      <c r="J241" s="11"/>
      <c r="K241" s="34">
        <f t="shared" si="43"/>
        <v>0</v>
      </c>
      <c r="L241" s="35" t="str">
        <f t="shared" si="41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44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/>
      <c r="B242" s="15"/>
      <c r="C242" s="16"/>
      <c r="D242" s="17"/>
      <c r="E242" s="18"/>
      <c r="F242" s="19"/>
      <c r="G242" s="32">
        <f t="shared" si="45"/>
        <v>0</v>
      </c>
      <c r="H242" s="12"/>
      <c r="I242" s="33">
        <f t="shared" si="42"/>
        <v>0</v>
      </c>
      <c r="J242" s="11"/>
      <c r="K242" s="34">
        <f t="shared" si="43"/>
        <v>0</v>
      </c>
      <c r="L242" s="35" t="str">
        <f t="shared" si="41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44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/>
      <c r="B243" s="15"/>
      <c r="C243" s="16"/>
      <c r="D243" s="17"/>
      <c r="E243" s="18"/>
      <c r="F243" s="19"/>
      <c r="G243" s="32">
        <f t="shared" si="45"/>
        <v>0</v>
      </c>
      <c r="H243" s="12"/>
      <c r="I243" s="33">
        <f t="shared" si="42"/>
        <v>0</v>
      </c>
      <c r="J243" s="11"/>
      <c r="K243" s="34">
        <f t="shared" si="43"/>
        <v>0</v>
      </c>
      <c r="L243" s="35" t="str">
        <f t="shared" si="41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44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/>
      <c r="B244" s="15"/>
      <c r="C244" s="16"/>
      <c r="D244" s="17"/>
      <c r="E244" s="18"/>
      <c r="F244" s="19"/>
      <c r="G244" s="32">
        <f t="shared" si="45"/>
        <v>0</v>
      </c>
      <c r="H244" s="12"/>
      <c r="I244" s="33">
        <f t="shared" si="42"/>
        <v>0</v>
      </c>
      <c r="J244" s="11"/>
      <c r="K244" s="34">
        <f t="shared" si="43"/>
        <v>0</v>
      </c>
      <c r="L244" s="35" t="str">
        <f t="shared" si="41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44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/>
      <c r="B245" s="15"/>
      <c r="C245" s="16"/>
      <c r="D245" s="17"/>
      <c r="E245" s="18"/>
      <c r="F245" s="19"/>
      <c r="G245" s="32">
        <f t="shared" si="45"/>
        <v>0</v>
      </c>
      <c r="H245" s="12"/>
      <c r="I245" s="33">
        <f t="shared" si="42"/>
        <v>0</v>
      </c>
      <c r="J245" s="11"/>
      <c r="K245" s="34">
        <f t="shared" si="43"/>
        <v>0</v>
      </c>
      <c r="L245" s="35" t="str">
        <f t="shared" si="41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44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/>
      <c r="B246" s="15"/>
      <c r="C246" s="16"/>
      <c r="D246" s="17"/>
      <c r="E246" s="18"/>
      <c r="F246" s="19"/>
      <c r="G246" s="32">
        <f t="shared" si="45"/>
        <v>0</v>
      </c>
      <c r="H246" s="12"/>
      <c r="I246" s="33">
        <f t="shared" si="42"/>
        <v>0</v>
      </c>
      <c r="J246" s="11"/>
      <c r="K246" s="34">
        <f t="shared" si="43"/>
        <v>0</v>
      </c>
      <c r="L246" s="35" t="str">
        <f t="shared" si="41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44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/>
      <c r="B247" s="15"/>
      <c r="C247" s="16"/>
      <c r="D247" s="17"/>
      <c r="E247" s="18"/>
      <c r="F247" s="19"/>
      <c r="G247" s="32">
        <f t="shared" si="45"/>
        <v>0</v>
      </c>
      <c r="H247" s="12"/>
      <c r="I247" s="33">
        <f t="shared" si="42"/>
        <v>0</v>
      </c>
      <c r="J247" s="11"/>
      <c r="K247" s="34">
        <f t="shared" si="43"/>
        <v>0</v>
      </c>
      <c r="L247" s="35" t="str">
        <f t="shared" si="41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44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/>
      <c r="B248" s="15"/>
      <c r="C248" s="16"/>
      <c r="D248" s="17"/>
      <c r="E248" s="18"/>
      <c r="F248" s="19"/>
      <c r="G248" s="32">
        <f t="shared" si="45"/>
        <v>0</v>
      </c>
      <c r="H248" s="12"/>
      <c r="I248" s="33">
        <f t="shared" si="42"/>
        <v>0</v>
      </c>
      <c r="J248" s="11"/>
      <c r="K248" s="34">
        <f t="shared" si="43"/>
        <v>0</v>
      </c>
      <c r="L248" s="35" t="str">
        <f t="shared" si="41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44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/>
      <c r="B249" s="15"/>
      <c r="C249" s="16"/>
      <c r="D249" s="17"/>
      <c r="E249" s="18"/>
      <c r="F249" s="19"/>
      <c r="G249" s="32">
        <f t="shared" si="45"/>
        <v>0</v>
      </c>
      <c r="H249" s="12"/>
      <c r="I249" s="33">
        <f t="shared" si="42"/>
        <v>0</v>
      </c>
      <c r="J249" s="11"/>
      <c r="K249" s="34">
        <f t="shared" si="43"/>
        <v>0</v>
      </c>
      <c r="L249" s="35" t="str">
        <f t="shared" si="41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44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/>
      <c r="B250" s="15"/>
      <c r="C250" s="16"/>
      <c r="D250" s="17"/>
      <c r="E250" s="18"/>
      <c r="F250" s="19"/>
      <c r="G250" s="32">
        <f t="shared" si="45"/>
        <v>0</v>
      </c>
      <c r="H250" s="12"/>
      <c r="I250" s="33">
        <f t="shared" si="42"/>
        <v>0</v>
      </c>
      <c r="J250" s="11"/>
      <c r="K250" s="34">
        <f t="shared" si="43"/>
        <v>0</v>
      </c>
      <c r="L250" s="35" t="str">
        <f t="shared" si="41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44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/>
      <c r="B251" s="15"/>
      <c r="C251" s="16"/>
      <c r="D251" s="17"/>
      <c r="E251" s="18"/>
      <c r="F251" s="19"/>
      <c r="G251" s="32">
        <f t="shared" si="45"/>
        <v>0</v>
      </c>
      <c r="H251" s="12"/>
      <c r="I251" s="33">
        <f t="shared" si="42"/>
        <v>0</v>
      </c>
      <c r="J251" s="11"/>
      <c r="K251" s="34">
        <f t="shared" si="43"/>
        <v>0</v>
      </c>
      <c r="L251" s="35" t="str">
        <f t="shared" si="41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44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/>
      <c r="B252" s="15"/>
      <c r="C252" s="16"/>
      <c r="D252" s="17"/>
      <c r="E252" s="18"/>
      <c r="F252" s="19"/>
      <c r="G252" s="32">
        <f t="shared" si="45"/>
        <v>0</v>
      </c>
      <c r="H252" s="12"/>
      <c r="I252" s="33">
        <f t="shared" si="42"/>
        <v>0</v>
      </c>
      <c r="J252" s="11"/>
      <c r="K252" s="34">
        <f t="shared" si="43"/>
        <v>0</v>
      </c>
      <c r="L252" s="35" t="str">
        <f t="shared" si="41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44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/>
      <c r="B253" s="15"/>
      <c r="C253" s="16"/>
      <c r="D253" s="17"/>
      <c r="E253" s="18"/>
      <c r="F253" s="19"/>
      <c r="G253" s="32">
        <f t="shared" si="45"/>
        <v>0</v>
      </c>
      <c r="H253" s="12"/>
      <c r="I253" s="33">
        <f t="shared" si="42"/>
        <v>0</v>
      </c>
      <c r="J253" s="11"/>
      <c r="K253" s="34">
        <f t="shared" si="43"/>
        <v>0</v>
      </c>
      <c r="L253" s="35" t="str">
        <f t="shared" si="41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44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/>
      <c r="B254" s="15"/>
      <c r="C254" s="16"/>
      <c r="D254" s="17"/>
      <c r="E254" s="18"/>
      <c r="F254" s="19"/>
      <c r="G254" s="32">
        <f t="shared" si="45"/>
        <v>0</v>
      </c>
      <c r="H254" s="12"/>
      <c r="I254" s="33">
        <f t="shared" si="42"/>
        <v>0</v>
      </c>
      <c r="J254" s="11"/>
      <c r="K254" s="34">
        <f t="shared" si="43"/>
        <v>0</v>
      </c>
      <c r="L254" s="35" t="str">
        <f t="shared" si="41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44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/>
      <c r="B255" s="15"/>
      <c r="C255" s="16"/>
      <c r="D255" s="17"/>
      <c r="E255" s="18"/>
      <c r="F255" s="19"/>
      <c r="G255" s="32">
        <f t="shared" si="45"/>
        <v>0</v>
      </c>
      <c r="H255" s="12"/>
      <c r="I255" s="33">
        <f t="shared" si="42"/>
        <v>0</v>
      </c>
      <c r="J255" s="11"/>
      <c r="K255" s="34">
        <f t="shared" si="43"/>
        <v>0</v>
      </c>
      <c r="L255" s="35" t="str">
        <f t="shared" si="41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44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/>
      <c r="B256" s="15"/>
      <c r="C256" s="16"/>
      <c r="D256" s="17"/>
      <c r="E256" s="18"/>
      <c r="F256" s="19"/>
      <c r="G256" s="32">
        <f t="shared" si="45"/>
        <v>0</v>
      </c>
      <c r="H256" s="12"/>
      <c r="I256" s="33">
        <f t="shared" si="42"/>
        <v>0</v>
      </c>
      <c r="J256" s="11"/>
      <c r="K256" s="34">
        <f t="shared" si="43"/>
        <v>0</v>
      </c>
      <c r="L256" s="35" t="str">
        <f t="shared" si="41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44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/>
      <c r="B257" s="15"/>
      <c r="C257" s="16"/>
      <c r="D257" s="17"/>
      <c r="E257" s="18"/>
      <c r="F257" s="19"/>
      <c r="G257" s="32">
        <f t="shared" si="45"/>
        <v>0</v>
      </c>
      <c r="H257" s="12"/>
      <c r="I257" s="33">
        <f t="shared" si="42"/>
        <v>0</v>
      </c>
      <c r="J257" s="11"/>
      <c r="K257" s="34">
        <f t="shared" si="43"/>
        <v>0</v>
      </c>
      <c r="L257" s="35" t="str">
        <f t="shared" si="41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44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45"/>
        <v>0</v>
      </c>
      <c r="H258" s="12"/>
      <c r="I258" s="33">
        <f t="shared" si="42"/>
        <v>0</v>
      </c>
      <c r="J258" s="11"/>
      <c r="K258" s="34">
        <f t="shared" si="43"/>
        <v>0</v>
      </c>
      <c r="L258" s="35" t="str">
        <f t="shared" si="41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44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45"/>
        <v>0</v>
      </c>
      <c r="H259" s="12"/>
      <c r="I259" s="33">
        <f t="shared" si="42"/>
        <v>0</v>
      </c>
      <c r="J259" s="11"/>
      <c r="K259" s="34">
        <f t="shared" si="43"/>
        <v>0</v>
      </c>
      <c r="L259" s="35" t="str">
        <f t="shared" ref="L259:L312" si="46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44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45"/>
        <v>0</v>
      </c>
      <c r="H260" s="12"/>
      <c r="I260" s="33">
        <f t="shared" ref="I260:I312" si="47">IF(OR(H260="Non",H260=""),G260,MAX(0,G260-15))</f>
        <v>0</v>
      </c>
      <c r="J260" s="11"/>
      <c r="K260" s="34">
        <f t="shared" si="43"/>
        <v>0</v>
      </c>
      <c r="L260" s="35" t="str">
        <f t="shared" si="46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44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45"/>
        <v>0</v>
      </c>
      <c r="H261" s="12"/>
      <c r="I261" s="33">
        <f t="shared" si="47"/>
        <v>0</v>
      </c>
      <c r="J261" s="11"/>
      <c r="K261" s="34">
        <f t="shared" si="43"/>
        <v>0</v>
      </c>
      <c r="L261" s="35" t="str">
        <f t="shared" si="46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44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45"/>
        <v>0</v>
      </c>
      <c r="H262" s="12"/>
      <c r="I262" s="33">
        <f t="shared" si="47"/>
        <v>0</v>
      </c>
      <c r="J262" s="11"/>
      <c r="K262" s="34">
        <f t="shared" ref="K262:K312" si="48">SUM(N262,S262,X262)</f>
        <v>0</v>
      </c>
      <c r="L262" s="35" t="str">
        <f t="shared" si="46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44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45"/>
        <v>0</v>
      </c>
      <c r="H263" s="12"/>
      <c r="I263" s="33">
        <f t="shared" si="47"/>
        <v>0</v>
      </c>
      <c r="J263" s="11"/>
      <c r="K263" s="34">
        <f t="shared" si="48"/>
        <v>0</v>
      </c>
      <c r="L263" s="35" t="str">
        <f t="shared" si="46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44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5"/>
        <v>0</v>
      </c>
      <c r="H264" s="12"/>
      <c r="I264" s="33">
        <f t="shared" si="47"/>
        <v>0</v>
      </c>
      <c r="J264" s="11"/>
      <c r="K264" s="34">
        <f t="shared" si="48"/>
        <v>0</v>
      </c>
      <c r="L264" s="35" t="str">
        <f t="shared" si="46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44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5"/>
        <v>0</v>
      </c>
      <c r="H265" s="12"/>
      <c r="I265" s="33">
        <f t="shared" si="47"/>
        <v>0</v>
      </c>
      <c r="J265" s="11"/>
      <c r="K265" s="34">
        <f t="shared" si="48"/>
        <v>0</v>
      </c>
      <c r="L265" s="35" t="str">
        <f t="shared" si="46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44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5"/>
        <v>0</v>
      </c>
      <c r="H266" s="12"/>
      <c r="I266" s="33">
        <f t="shared" si="47"/>
        <v>0</v>
      </c>
      <c r="J266" s="11"/>
      <c r="K266" s="34">
        <f t="shared" si="48"/>
        <v>0</v>
      </c>
      <c r="L266" s="35" t="str">
        <f t="shared" si="46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44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5"/>
        <v>0</v>
      </c>
      <c r="H267" s="12"/>
      <c r="I267" s="33">
        <f t="shared" si="47"/>
        <v>0</v>
      </c>
      <c r="J267" s="11"/>
      <c r="K267" s="34">
        <f t="shared" si="48"/>
        <v>0</v>
      </c>
      <c r="L267" s="35" t="str">
        <f t="shared" si="46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44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5"/>
        <v>0</v>
      </c>
      <c r="H268" s="12"/>
      <c r="I268" s="33">
        <f t="shared" si="47"/>
        <v>0</v>
      </c>
      <c r="J268" s="11"/>
      <c r="K268" s="34">
        <f t="shared" si="48"/>
        <v>0</v>
      </c>
      <c r="L268" s="35" t="str">
        <f t="shared" si="46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44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5"/>
        <v>0</v>
      </c>
      <c r="H269" s="12"/>
      <c r="I269" s="33">
        <f t="shared" si="47"/>
        <v>0</v>
      </c>
      <c r="J269" s="11"/>
      <c r="K269" s="34">
        <f t="shared" si="48"/>
        <v>0</v>
      </c>
      <c r="L269" s="35" t="str">
        <f t="shared" si="46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44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5"/>
        <v>0</v>
      </c>
      <c r="H270" s="12"/>
      <c r="I270" s="33">
        <f t="shared" si="47"/>
        <v>0</v>
      </c>
      <c r="J270" s="11"/>
      <c r="K270" s="34">
        <f t="shared" si="48"/>
        <v>0</v>
      </c>
      <c r="L270" s="35" t="str">
        <f t="shared" si="46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44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5"/>
        <v>0</v>
      </c>
      <c r="H271" s="12"/>
      <c r="I271" s="33">
        <f t="shared" si="47"/>
        <v>0</v>
      </c>
      <c r="J271" s="11"/>
      <c r="K271" s="34">
        <f t="shared" si="48"/>
        <v>0</v>
      </c>
      <c r="L271" s="35" t="str">
        <f t="shared" si="46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44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5"/>
        <v>0</v>
      </c>
      <c r="H272" s="12"/>
      <c r="I272" s="33">
        <f t="shared" si="47"/>
        <v>0</v>
      </c>
      <c r="J272" s="11"/>
      <c r="K272" s="34">
        <f t="shared" si="48"/>
        <v>0</v>
      </c>
      <c r="L272" s="35" t="str">
        <f t="shared" si="46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44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5"/>
        <v>0</v>
      </c>
      <c r="H273" s="12"/>
      <c r="I273" s="33">
        <f t="shared" si="47"/>
        <v>0</v>
      </c>
      <c r="J273" s="11"/>
      <c r="K273" s="34">
        <f t="shared" si="48"/>
        <v>0</v>
      </c>
      <c r="L273" s="35" t="str">
        <f t="shared" si="46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44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5"/>
        <v>0</v>
      </c>
      <c r="H274" s="12"/>
      <c r="I274" s="33">
        <f t="shared" si="47"/>
        <v>0</v>
      </c>
      <c r="J274" s="11"/>
      <c r="K274" s="34">
        <f t="shared" si="48"/>
        <v>0</v>
      </c>
      <c r="L274" s="35" t="str">
        <f t="shared" si="46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44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5"/>
        <v>0</v>
      </c>
      <c r="H275" s="12"/>
      <c r="I275" s="33">
        <f t="shared" si="47"/>
        <v>0</v>
      </c>
      <c r="J275" s="11"/>
      <c r="K275" s="34">
        <f t="shared" si="48"/>
        <v>0</v>
      </c>
      <c r="L275" s="35" t="str">
        <f t="shared" si="46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44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5"/>
        <v>0</v>
      </c>
      <c r="H276" s="12"/>
      <c r="I276" s="33">
        <f t="shared" si="47"/>
        <v>0</v>
      </c>
      <c r="J276" s="11"/>
      <c r="K276" s="34">
        <f t="shared" si="48"/>
        <v>0</v>
      </c>
      <c r="L276" s="35" t="str">
        <f t="shared" si="46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44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5"/>
        <v>0</v>
      </c>
      <c r="H277" s="12"/>
      <c r="I277" s="33">
        <f t="shared" si="47"/>
        <v>0</v>
      </c>
      <c r="J277" s="11"/>
      <c r="K277" s="34">
        <f t="shared" si="48"/>
        <v>0</v>
      </c>
      <c r="L277" s="35" t="str">
        <f t="shared" si="46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49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5"/>
        <v>0</v>
      </c>
      <c r="H278" s="12"/>
      <c r="I278" s="33">
        <f t="shared" si="47"/>
        <v>0</v>
      </c>
      <c r="J278" s="11"/>
      <c r="K278" s="34">
        <f t="shared" si="48"/>
        <v>0</v>
      </c>
      <c r="L278" s="35" t="str">
        <f t="shared" si="46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49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5"/>
        <v>0</v>
      </c>
      <c r="H279" s="12"/>
      <c r="I279" s="33">
        <f t="shared" si="47"/>
        <v>0</v>
      </c>
      <c r="J279" s="11"/>
      <c r="K279" s="34">
        <f t="shared" si="48"/>
        <v>0</v>
      </c>
      <c r="L279" s="35" t="str">
        <f t="shared" si="46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49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5"/>
        <v>0</v>
      </c>
      <c r="H280" s="12"/>
      <c r="I280" s="33">
        <f t="shared" si="47"/>
        <v>0</v>
      </c>
      <c r="J280" s="11"/>
      <c r="K280" s="34">
        <f t="shared" si="48"/>
        <v>0</v>
      </c>
      <c r="L280" s="35" t="str">
        <f t="shared" si="46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49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5"/>
        <v>0</v>
      </c>
      <c r="H281" s="12"/>
      <c r="I281" s="33">
        <f t="shared" ref="I281:I310" si="50">IF(OR(H281="Non",H281=""),G281,MAX(0,G281-15))</f>
        <v>0</v>
      </c>
      <c r="J281" s="11"/>
      <c r="K281" s="34">
        <f t="shared" ref="K281:K310" si="51">SUM(N281,S281,X281)</f>
        <v>0</v>
      </c>
      <c r="L281" s="35" t="str">
        <f t="shared" si="46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49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5"/>
        <v>0</v>
      </c>
      <c r="H282" s="12"/>
      <c r="I282" s="33">
        <f t="shared" si="50"/>
        <v>0</v>
      </c>
      <c r="J282" s="11"/>
      <c r="K282" s="34">
        <f t="shared" si="51"/>
        <v>0</v>
      </c>
      <c r="L282" s="35" t="str">
        <f t="shared" si="46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49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5"/>
        <v>0</v>
      </c>
      <c r="H283" s="12"/>
      <c r="I283" s="33">
        <f t="shared" si="50"/>
        <v>0</v>
      </c>
      <c r="J283" s="11"/>
      <c r="K283" s="34">
        <f t="shared" si="51"/>
        <v>0</v>
      </c>
      <c r="L283" s="35" t="str">
        <f t="shared" si="46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49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5"/>
        <v>0</v>
      </c>
      <c r="H284" s="12"/>
      <c r="I284" s="33">
        <f t="shared" si="50"/>
        <v>0</v>
      </c>
      <c r="J284" s="11"/>
      <c r="K284" s="34">
        <f t="shared" si="51"/>
        <v>0</v>
      </c>
      <c r="L284" s="35" t="str">
        <f t="shared" si="46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49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5"/>
        <v>0</v>
      </c>
      <c r="H285" s="12"/>
      <c r="I285" s="33">
        <f t="shared" si="50"/>
        <v>0</v>
      </c>
      <c r="J285" s="11"/>
      <c r="K285" s="34">
        <f t="shared" si="51"/>
        <v>0</v>
      </c>
      <c r="L285" s="35" t="str">
        <f t="shared" si="46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49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5"/>
        <v>0</v>
      </c>
      <c r="H286" s="12"/>
      <c r="I286" s="33">
        <f t="shared" si="50"/>
        <v>0</v>
      </c>
      <c r="J286" s="11"/>
      <c r="K286" s="34">
        <f t="shared" si="51"/>
        <v>0</v>
      </c>
      <c r="L286" s="35" t="str">
        <f t="shared" si="46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49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5"/>
        <v>0</v>
      </c>
      <c r="H287" s="12"/>
      <c r="I287" s="33">
        <f t="shared" si="50"/>
        <v>0</v>
      </c>
      <c r="J287" s="11"/>
      <c r="K287" s="34">
        <f t="shared" si="51"/>
        <v>0</v>
      </c>
      <c r="L287" s="35" t="str">
        <f t="shared" si="46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49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5"/>
        <v>0</v>
      </c>
      <c r="H288" s="12"/>
      <c r="I288" s="33">
        <f t="shared" si="50"/>
        <v>0</v>
      </c>
      <c r="J288" s="11"/>
      <c r="K288" s="34">
        <f t="shared" si="51"/>
        <v>0</v>
      </c>
      <c r="L288" s="35" t="str">
        <f t="shared" si="46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49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5"/>
        <v>0</v>
      </c>
      <c r="H289" s="12"/>
      <c r="I289" s="33">
        <f t="shared" si="50"/>
        <v>0</v>
      </c>
      <c r="J289" s="11"/>
      <c r="K289" s="34">
        <f t="shared" si="51"/>
        <v>0</v>
      </c>
      <c r="L289" s="35" t="str">
        <f t="shared" si="46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49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5"/>
        <v>0</v>
      </c>
      <c r="H290" s="12"/>
      <c r="I290" s="33">
        <f t="shared" si="50"/>
        <v>0</v>
      </c>
      <c r="J290" s="11"/>
      <c r="K290" s="34">
        <f t="shared" si="51"/>
        <v>0</v>
      </c>
      <c r="L290" s="35" t="str">
        <f t="shared" si="46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49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5"/>
        <v>0</v>
      </c>
      <c r="H291" s="12"/>
      <c r="I291" s="33">
        <f t="shared" si="50"/>
        <v>0</v>
      </c>
      <c r="J291" s="11"/>
      <c r="K291" s="34">
        <f t="shared" si="51"/>
        <v>0</v>
      </c>
      <c r="L291" s="35" t="str">
        <f t="shared" si="46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49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5"/>
        <v>0</v>
      </c>
      <c r="H292" s="12"/>
      <c r="I292" s="33">
        <f t="shared" si="50"/>
        <v>0</v>
      </c>
      <c r="J292" s="11"/>
      <c r="K292" s="34">
        <f t="shared" si="51"/>
        <v>0</v>
      </c>
      <c r="L292" s="35" t="str">
        <f t="shared" si="46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49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5"/>
        <v>0</v>
      </c>
      <c r="H293" s="12"/>
      <c r="I293" s="33">
        <f t="shared" si="50"/>
        <v>0</v>
      </c>
      <c r="J293" s="11"/>
      <c r="K293" s="34">
        <f t="shared" si="51"/>
        <v>0</v>
      </c>
      <c r="L293" s="35" t="str">
        <f t="shared" si="46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49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2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0"/>
        <v>0</v>
      </c>
      <c r="J294" s="11"/>
      <c r="K294" s="34">
        <f t="shared" si="51"/>
        <v>0</v>
      </c>
      <c r="L294" s="35" t="str">
        <f t="shared" si="46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49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2"/>
        <v>0</v>
      </c>
      <c r="H295" s="12"/>
      <c r="I295" s="33">
        <f t="shared" si="50"/>
        <v>0</v>
      </c>
      <c r="J295" s="11"/>
      <c r="K295" s="34">
        <f t="shared" si="51"/>
        <v>0</v>
      </c>
      <c r="L295" s="35" t="str">
        <f t="shared" si="46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49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2"/>
        <v>0</v>
      </c>
      <c r="H296" s="12"/>
      <c r="I296" s="33">
        <f t="shared" si="50"/>
        <v>0</v>
      </c>
      <c r="J296" s="11"/>
      <c r="K296" s="34">
        <f t="shared" si="51"/>
        <v>0</v>
      </c>
      <c r="L296" s="35" t="str">
        <f t="shared" si="46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49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2"/>
        <v>0</v>
      </c>
      <c r="H297" s="12"/>
      <c r="I297" s="33">
        <f t="shared" si="50"/>
        <v>0</v>
      </c>
      <c r="J297" s="11"/>
      <c r="K297" s="34">
        <f t="shared" si="51"/>
        <v>0</v>
      </c>
      <c r="L297" s="35" t="str">
        <f t="shared" si="46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49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2"/>
        <v>0</v>
      </c>
      <c r="H298" s="12"/>
      <c r="I298" s="33">
        <f t="shared" si="50"/>
        <v>0</v>
      </c>
      <c r="J298" s="11"/>
      <c r="K298" s="34">
        <f t="shared" si="51"/>
        <v>0</v>
      </c>
      <c r="L298" s="35" t="str">
        <f t="shared" si="46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49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2"/>
        <v>0</v>
      </c>
      <c r="H299" s="12"/>
      <c r="I299" s="33">
        <f t="shared" si="50"/>
        <v>0</v>
      </c>
      <c r="J299" s="11"/>
      <c r="K299" s="34">
        <f t="shared" si="51"/>
        <v>0</v>
      </c>
      <c r="L299" s="35" t="str">
        <f t="shared" si="46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49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2"/>
        <v>0</v>
      </c>
      <c r="H300" s="12"/>
      <c r="I300" s="33">
        <f t="shared" si="50"/>
        <v>0</v>
      </c>
      <c r="J300" s="11"/>
      <c r="K300" s="34">
        <f t="shared" si="51"/>
        <v>0</v>
      </c>
      <c r="L300" s="35" t="str">
        <f t="shared" si="46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49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2"/>
        <v>0</v>
      </c>
      <c r="H301" s="12"/>
      <c r="I301" s="33">
        <f t="shared" si="50"/>
        <v>0</v>
      </c>
      <c r="J301" s="11"/>
      <c r="K301" s="34">
        <f t="shared" si="51"/>
        <v>0</v>
      </c>
      <c r="L301" s="35" t="str">
        <f t="shared" si="46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49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2"/>
        <v>0</v>
      </c>
      <c r="H302" s="12"/>
      <c r="I302" s="33">
        <f t="shared" si="50"/>
        <v>0</v>
      </c>
      <c r="J302" s="11"/>
      <c r="K302" s="34">
        <f t="shared" si="51"/>
        <v>0</v>
      </c>
      <c r="L302" s="35" t="str">
        <f t="shared" si="46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49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2"/>
        <v>0</v>
      </c>
      <c r="H303" s="12"/>
      <c r="I303" s="33">
        <f t="shared" si="50"/>
        <v>0</v>
      </c>
      <c r="J303" s="11"/>
      <c r="K303" s="34">
        <f t="shared" si="51"/>
        <v>0</v>
      </c>
      <c r="L303" s="35" t="str">
        <f t="shared" si="46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49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2"/>
        <v>0</v>
      </c>
      <c r="H304" s="12"/>
      <c r="I304" s="33">
        <f t="shared" si="50"/>
        <v>0</v>
      </c>
      <c r="J304" s="11"/>
      <c r="K304" s="34">
        <f t="shared" si="51"/>
        <v>0</v>
      </c>
      <c r="L304" s="35" t="str">
        <f t="shared" si="46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49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2"/>
        <v>0</v>
      </c>
      <c r="H305" s="12"/>
      <c r="I305" s="33">
        <f t="shared" si="50"/>
        <v>0</v>
      </c>
      <c r="J305" s="11"/>
      <c r="K305" s="34">
        <f t="shared" si="51"/>
        <v>0</v>
      </c>
      <c r="L305" s="35" t="str">
        <f t="shared" si="46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49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2"/>
        <v>0</v>
      </c>
      <c r="H306" s="12"/>
      <c r="I306" s="33">
        <f t="shared" si="50"/>
        <v>0</v>
      </c>
      <c r="J306" s="11"/>
      <c r="K306" s="34">
        <f t="shared" si="51"/>
        <v>0</v>
      </c>
      <c r="L306" s="35" t="str">
        <f t="shared" si="46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49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2"/>
        <v>0</v>
      </c>
      <c r="H307" s="12"/>
      <c r="I307" s="33">
        <f t="shared" si="50"/>
        <v>0</v>
      </c>
      <c r="J307" s="11"/>
      <c r="K307" s="34">
        <f t="shared" si="51"/>
        <v>0</v>
      </c>
      <c r="L307" s="35" t="str">
        <f t="shared" si="46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49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2"/>
        <v>0</v>
      </c>
      <c r="H308" s="12"/>
      <c r="I308" s="33">
        <f t="shared" si="50"/>
        <v>0</v>
      </c>
      <c r="J308" s="11"/>
      <c r="K308" s="34">
        <f t="shared" si="51"/>
        <v>0</v>
      </c>
      <c r="L308" s="35" t="str">
        <f t="shared" si="46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49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2"/>
        <v>0</v>
      </c>
      <c r="H309" s="12"/>
      <c r="I309" s="33">
        <f t="shared" si="50"/>
        <v>0</v>
      </c>
      <c r="J309" s="11"/>
      <c r="K309" s="34">
        <f t="shared" si="51"/>
        <v>0</v>
      </c>
      <c r="L309" s="35" t="str">
        <f t="shared" si="46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49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2"/>
        <v>0</v>
      </c>
      <c r="H310" s="12"/>
      <c r="I310" s="33">
        <f t="shared" si="50"/>
        <v>0</v>
      </c>
      <c r="J310" s="11"/>
      <c r="K310" s="34">
        <f t="shared" si="51"/>
        <v>0</v>
      </c>
      <c r="L310" s="35" t="str">
        <f t="shared" si="46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49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2"/>
        <v>0</v>
      </c>
      <c r="H311" s="12"/>
      <c r="I311" s="33">
        <f t="shared" si="47"/>
        <v>0</v>
      </c>
      <c r="J311" s="11"/>
      <c r="K311" s="34">
        <f t="shared" si="48"/>
        <v>0</v>
      </c>
      <c r="L311" s="35" t="str">
        <f t="shared" si="46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49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2"/>
        <v>0</v>
      </c>
      <c r="H312" s="13"/>
      <c r="I312" s="43">
        <f t="shared" si="47"/>
        <v>0</v>
      </c>
      <c r="J312" s="46"/>
      <c r="K312" s="44">
        <f t="shared" si="48"/>
        <v>0</v>
      </c>
      <c r="L312" s="45" t="str">
        <f t="shared" si="46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49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36725</v>
      </c>
      <c r="H313" s="94"/>
      <c r="I313" s="97">
        <f>SUM(I3:I312)</f>
        <v>36200</v>
      </c>
      <c r="J313" s="98"/>
      <c r="K313" s="99">
        <f>SUM(K3:K312)</f>
        <v>32345.96</v>
      </c>
      <c r="L313" s="100">
        <f>SUM(L3:L312)</f>
        <v>3854.04</v>
      </c>
      <c r="M313" s="101"/>
      <c r="N313" s="153">
        <f>SUM(N3:N312)</f>
        <v>25178.32</v>
      </c>
      <c r="O313" s="101"/>
      <c r="P313" s="101"/>
      <c r="Q313" s="101"/>
      <c r="R313" s="217"/>
      <c r="S313" s="218">
        <f>SUM(S3:S312)</f>
        <v>4975.32</v>
      </c>
      <c r="T313" s="217"/>
      <c r="U313" s="217"/>
      <c r="V313" s="217"/>
      <c r="W313" s="258"/>
      <c r="X313" s="259">
        <f>SUM(X3:X312)</f>
        <v>2192.3199999999997</v>
      </c>
      <c r="Y313" s="258"/>
      <c r="Z313" s="258"/>
      <c r="AA313" s="258"/>
      <c r="AB313" s="98"/>
      <c r="AC313" s="98"/>
      <c r="AD313" s="154">
        <f>SUM(AD3:AD312)</f>
        <v>2480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181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1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36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182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9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2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7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181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4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166.05504587155963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8" priority="151">
      <formula>$I3=0</formula>
    </cfRule>
  </conditionalFormatting>
  <conditionalFormatting sqref="AD3:AG83 AD101:AG111 AD113:AG169 AD173:AG312">
    <cfRule type="expression" dxfId="187" priority="214">
      <formula>OR($AC3&lt;&gt;"Oui",$AD3=0)</formula>
    </cfRule>
  </conditionalFormatting>
  <conditionalFormatting sqref="L3:L83 L311:L312 L101:L111 L113:L169 L173:L280">
    <cfRule type="cellIs" dxfId="186" priority="212" operator="between">
      <formula>1</formula>
      <formula>250</formula>
    </cfRule>
  </conditionalFormatting>
  <conditionalFormatting sqref="K311:K312 K3:K83 K102:K111 K113:K169 K173:K280">
    <cfRule type="expression" dxfId="185" priority="210">
      <formula>AND($L3&gt;0,$L3&lt;&gt;"")</formula>
    </cfRule>
    <cfRule type="expression" dxfId="184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3" priority="209">
      <formula>AND($D3&lt;&gt;"",A3="")</formula>
    </cfRule>
  </conditionalFormatting>
  <conditionalFormatting sqref="O3:P4 O101:P111 O113:P169 O173:P312">
    <cfRule type="expression" dxfId="182" priority="205">
      <formula>OR($M3="",$M3="Espèces",$M3="Carte Bleue")</formula>
    </cfRule>
  </conditionalFormatting>
  <conditionalFormatting sqref="T3:U4 T101:U111 T113:U169 T173:U312">
    <cfRule type="expression" dxfId="181" priority="204">
      <formula>OR($R3="",$R3="Espèces",$R3="Indemnisation",$R3="Pass'Sport",$R3="Carte Bleue")</formula>
    </cfRule>
  </conditionalFormatting>
  <conditionalFormatting sqref="Y3:Z4 Z97 Y98:Z111 Y114:Z169 Y173:Z312">
    <cfRule type="expression" dxfId="180" priority="206">
      <formula>OR($W3="",$W3="Espèces",$W3="Carte Bleue")</formula>
    </cfRule>
  </conditionalFormatting>
  <conditionalFormatting sqref="N3:N4 N101:N111 N113:N169 Q3:Q169 Q173:Q312 N173:N312">
    <cfRule type="expression" dxfId="179" priority="203">
      <formula>$M3=""</formula>
    </cfRule>
  </conditionalFormatting>
  <conditionalFormatting sqref="S3:S4 S101:S111 V3:V111 V113:V169 S113:S169 S173:S312 V173:V312">
    <cfRule type="expression" dxfId="178" priority="202">
      <formula>$R3=""</formula>
    </cfRule>
  </conditionalFormatting>
  <conditionalFormatting sqref="X3:X4 X101:X111 AA3:AA111 AA113:AA169 X114:X169 X173:X312 AA173:AA312">
    <cfRule type="expression" dxfId="177" priority="201">
      <formula>$W3=""</formula>
    </cfRule>
  </conditionalFormatting>
  <conditionalFormatting sqref="K281:L310">
    <cfRule type="expression" dxfId="176" priority="199">
      <formula>$I281=0</formula>
    </cfRule>
  </conditionalFormatting>
  <conditionalFormatting sqref="L281:L310">
    <cfRule type="cellIs" dxfId="175" priority="197" operator="between">
      <formula>1</formula>
      <formula>250</formula>
    </cfRule>
  </conditionalFormatting>
  <conditionalFormatting sqref="K281:K310">
    <cfRule type="expression" dxfId="174" priority="195">
      <formula>AND($L281&gt;0,$L281&lt;&gt;"")</formula>
    </cfRule>
    <cfRule type="expression" dxfId="173" priority="196">
      <formula>$I281&gt;0</formula>
    </cfRule>
  </conditionalFormatting>
  <conditionalFormatting sqref="A281:A310 H281:H310 C281:C310 E281:F310">
    <cfRule type="expression" dxfId="172" priority="194">
      <formula>AND($D281&lt;&gt;"",A281="")</formula>
    </cfRule>
  </conditionalFormatting>
  <conditionalFormatting sqref="A12 C12 E12:F12">
    <cfRule type="expression" dxfId="171" priority="186">
      <formula>AND($D12&lt;&gt;"",A12="")</formula>
    </cfRule>
  </conditionalFormatting>
  <conditionalFormatting sqref="M3:M4 M101:M111 M113:M169 M173:M312">
    <cfRule type="expression" dxfId="170" priority="175">
      <formula>AND($I3&gt;0,$M3="")</formula>
    </cfRule>
  </conditionalFormatting>
  <conditionalFormatting sqref="Q3:Q4 Q101:Q111 Q113:Q169 Q173:Q312">
    <cfRule type="expression" dxfId="169" priority="172">
      <formula>AND($M3&lt;&gt;"",$Q3="")</formula>
    </cfRule>
  </conditionalFormatting>
  <conditionalFormatting sqref="N3:N4 N101:N111 N113:N169 N173:N312">
    <cfRule type="expression" dxfId="168" priority="171">
      <formula>AND($M3&lt;&gt;"",$N3="")</formula>
    </cfRule>
  </conditionalFormatting>
  <conditionalFormatting sqref="O3:O4 O101:O111 O113:O169 O173:O312">
    <cfRule type="expression" dxfId="167" priority="170">
      <formula>AND($M3="Chèque",$O3="")</formula>
    </cfRule>
  </conditionalFormatting>
  <conditionalFormatting sqref="P3:P4 P101:P111 P113:P169 P173:P312">
    <cfRule type="expression" dxfId="166" priority="169">
      <formula>AND($M3="Chèque",$P3="")</formula>
    </cfRule>
  </conditionalFormatting>
  <conditionalFormatting sqref="R3:R4 R101:R111 R113:R169 R173:R312">
    <cfRule type="expression" dxfId="165" priority="168">
      <formula>AND($I3&gt;0,$L3&gt;0,$M3&lt;&gt;"",$R3="")</formula>
    </cfRule>
  </conditionalFormatting>
  <conditionalFormatting sqref="M5:AB83">
    <cfRule type="expression" dxfId="164" priority="167">
      <formula>$I5=0</formula>
    </cfRule>
  </conditionalFormatting>
  <conditionalFormatting sqref="AD5:AG83 AD101:AG111 AD113:AG169 AD173:AG312">
    <cfRule type="expression" dxfId="163" priority="166">
      <formula>$AC5&lt;&gt;"Oui"</formula>
    </cfRule>
  </conditionalFormatting>
  <conditionalFormatting sqref="O5:P83">
    <cfRule type="expression" dxfId="162" priority="164">
      <formula>OR($M5="",$M5="Espèces",$M5="Carte Bleue")</formula>
    </cfRule>
  </conditionalFormatting>
  <conditionalFormatting sqref="T5:U83">
    <cfRule type="expression" dxfId="161" priority="163">
      <formula>OR($R5="",$R5="Espèces",$R5="Carte Bleue")</formula>
    </cfRule>
  </conditionalFormatting>
  <conditionalFormatting sqref="Y5:Z83">
    <cfRule type="expression" dxfId="160" priority="165">
      <formula>OR($W5="",$W5="Espèces",$W5="Carte Bleue")</formula>
    </cfRule>
  </conditionalFormatting>
  <conditionalFormatting sqref="N5:N83">
    <cfRule type="expression" dxfId="159" priority="162">
      <formula>$M5=""</formula>
    </cfRule>
  </conditionalFormatting>
  <conditionalFormatting sqref="S5:S83">
    <cfRule type="expression" dxfId="158" priority="161">
      <formula>$R5=""</formula>
    </cfRule>
  </conditionalFormatting>
  <conditionalFormatting sqref="X5:X83">
    <cfRule type="expression" dxfId="157" priority="160">
      <formula>$W5=""</formula>
    </cfRule>
  </conditionalFormatting>
  <conditionalFormatting sqref="M5:M83">
    <cfRule type="expression" dxfId="156" priority="159">
      <formula>AND($I5&gt;0,$M5="")</formula>
    </cfRule>
  </conditionalFormatting>
  <conditionalFormatting sqref="Q5:Q83">
    <cfRule type="expression" dxfId="155" priority="158">
      <formula>AND($M5&lt;&gt;"",$Q5="")</formula>
    </cfRule>
  </conditionalFormatting>
  <conditionalFormatting sqref="N5:N83">
    <cfRule type="expression" dxfId="154" priority="157">
      <formula>AND($M5&lt;&gt;"",$N5="")</formula>
    </cfRule>
  </conditionalFormatting>
  <conditionalFormatting sqref="O5:O83">
    <cfRule type="expression" dxfId="153" priority="156">
      <formula>AND($M5="Chèque",$O5="")</formula>
    </cfRule>
  </conditionalFormatting>
  <conditionalFormatting sqref="P5:P83">
    <cfRule type="expression" dxfId="152" priority="155">
      <formula>AND($M5="Chèque",$P5="")</formula>
    </cfRule>
  </conditionalFormatting>
  <conditionalFormatting sqref="R5:R83">
    <cfRule type="expression" dxfId="151" priority="154">
      <formula>AND($I5&gt;0,$L5&gt;0,$M5&lt;&gt;"",$R5="")</formula>
    </cfRule>
  </conditionalFormatting>
  <conditionalFormatting sqref="AE3:AG83 AE101:AG111 AE113:AG169 AE173:AG312">
    <cfRule type="expression" dxfId="150" priority="153">
      <formula>AND(VALUE($AD3)&gt;0,AE3="")</formula>
    </cfRule>
  </conditionalFormatting>
  <conditionalFormatting sqref="AD3:AD83 AD101:AD111 AD113:AD169 AD173:AD312">
    <cfRule type="expression" dxfId="149" priority="152">
      <formula>AND(VALUE($AD3)&gt;0,OR($AE3="",$AF3=""))</formula>
    </cfRule>
  </conditionalFormatting>
  <conditionalFormatting sqref="AB3:AB83 AB101:AB111 AB113:AB169 AB173:AB312">
    <cfRule type="expression" dxfId="148" priority="215">
      <formula>$F3&lt;VALUE("01/01/2006")</formula>
    </cfRule>
  </conditionalFormatting>
  <conditionalFormatting sqref="K84:L100">
    <cfRule type="expression" dxfId="147" priority="126">
      <formula>$I84=0</formula>
    </cfRule>
  </conditionalFormatting>
  <conditionalFormatting sqref="AD84:AG100">
    <cfRule type="expression" dxfId="146" priority="148">
      <formula>OR($AC84&lt;&gt;"Oui",$AD84=0)</formula>
    </cfRule>
  </conditionalFormatting>
  <conditionalFormatting sqref="L84:L100">
    <cfRule type="cellIs" dxfId="145" priority="147" operator="between">
      <formula>1</formula>
      <formula>250</formula>
    </cfRule>
  </conditionalFormatting>
  <conditionalFormatting sqref="K84:K101">
    <cfRule type="expression" dxfId="144" priority="145">
      <formula>AND($L84&gt;0,$L84&lt;&gt;"")</formula>
    </cfRule>
    <cfRule type="expression" dxfId="143" priority="146">
      <formula>$I84&gt;0</formula>
    </cfRule>
  </conditionalFormatting>
  <conditionalFormatting sqref="H84:H100 A84:A100 C84:C100 E84:F100">
    <cfRule type="expression" dxfId="142" priority="144">
      <formula>AND($D84&lt;&gt;"",A84="")</formula>
    </cfRule>
  </conditionalFormatting>
  <conditionalFormatting sqref="M84:AB96">
    <cfRule type="expression" dxfId="141" priority="142">
      <formula>$I84=0</formula>
    </cfRule>
  </conditionalFormatting>
  <conditionalFormatting sqref="AD84:AG100">
    <cfRule type="expression" dxfId="140" priority="141">
      <formula>$AC84&lt;&gt;"Oui"</formula>
    </cfRule>
  </conditionalFormatting>
  <conditionalFormatting sqref="O84:P100">
    <cfRule type="expression" dxfId="139" priority="139">
      <formula>OR($M84="",$M84="Espèces",$M84="Carte Bleue")</formula>
    </cfRule>
  </conditionalFormatting>
  <conditionalFormatting sqref="T84:U100">
    <cfRule type="expression" dxfId="138" priority="138">
      <formula>OR($R84="",$R84="Espèces",$R84="Carte Bleue")</formula>
    </cfRule>
  </conditionalFormatting>
  <conditionalFormatting sqref="Y84:Z96">
    <cfRule type="expression" dxfId="137" priority="140">
      <formula>OR($W84="",$W84="Espèces",$W84="Carte Bleue")</formula>
    </cfRule>
  </conditionalFormatting>
  <conditionalFormatting sqref="N84:N100">
    <cfRule type="expression" dxfId="136" priority="137">
      <formula>$M84=""</formula>
    </cfRule>
  </conditionalFormatting>
  <conditionalFormatting sqref="S84:S100">
    <cfRule type="expression" dxfId="135" priority="136">
      <formula>$R84=""</formula>
    </cfRule>
  </conditionalFormatting>
  <conditionalFormatting sqref="X84:X100">
    <cfRule type="expression" dxfId="134" priority="135">
      <formula>$W84=""</formula>
    </cfRule>
  </conditionalFormatting>
  <conditionalFormatting sqref="M84:M100">
    <cfRule type="expression" dxfId="133" priority="134">
      <formula>AND($I84&gt;0,$M84="")</formula>
    </cfRule>
  </conditionalFormatting>
  <conditionalFormatting sqref="Q84:Q100">
    <cfRule type="expression" dxfId="132" priority="133">
      <formula>AND($M84&lt;&gt;"",$Q84="")</formula>
    </cfRule>
  </conditionalFormatting>
  <conditionalFormatting sqref="N84:N100">
    <cfRule type="expression" dxfId="131" priority="132">
      <formula>AND($M84&lt;&gt;"",$N84="")</formula>
    </cfRule>
  </conditionalFormatting>
  <conditionalFormatting sqref="O84:O100">
    <cfRule type="expression" dxfId="130" priority="131">
      <formula>AND($M84="Chèque",$O84="")</formula>
    </cfRule>
  </conditionalFormatting>
  <conditionalFormatting sqref="P84:P100">
    <cfRule type="expression" dxfId="129" priority="130">
      <formula>AND($M84="Chèque",$P84="")</formula>
    </cfRule>
  </conditionalFormatting>
  <conditionalFormatting sqref="R84:R100">
    <cfRule type="expression" dxfId="128" priority="129">
      <formula>AND($I84&gt;0,$L84&gt;0,$M84&lt;&gt;"",$R84="")</formula>
    </cfRule>
  </conditionalFormatting>
  <conditionalFormatting sqref="AE84:AG100">
    <cfRule type="expression" dxfId="127" priority="128">
      <formula>AND(VALUE($AD84)&gt;0,AE84="")</formula>
    </cfRule>
  </conditionalFormatting>
  <conditionalFormatting sqref="AD84:AD100">
    <cfRule type="expression" dxfId="126" priority="127">
      <formula>AND(VALUE($AD84)&gt;0,OR($AE84="",$AF84=""))</formula>
    </cfRule>
  </conditionalFormatting>
  <conditionalFormatting sqref="AB84:AB100">
    <cfRule type="expression" dxfId="125" priority="149">
      <formula>$F84&lt;VALUE("01/01/2006")</formula>
    </cfRule>
  </conditionalFormatting>
  <conditionalFormatting sqref="T97">
    <cfRule type="expression" dxfId="124" priority="125">
      <formula>OR($M97="",$M97="Espèces",$M97="Indemnisation",$M97="Pass'Sport",$M97="Carte Bleue")</formula>
    </cfRule>
  </conditionalFormatting>
  <conditionalFormatting sqref="T97">
    <cfRule type="expression" dxfId="123" priority="124">
      <formula>AND($M97="Chèque",$O97="")</formula>
    </cfRule>
  </conditionalFormatting>
  <conditionalFormatting sqref="B311:B312 B3:B11 B13:B111 B113:B169 B173:B280">
    <cfRule type="expression" dxfId="122" priority="123">
      <formula>AND($D3&lt;&gt;"",B3="")</formula>
    </cfRule>
  </conditionalFormatting>
  <conditionalFormatting sqref="B281:B310">
    <cfRule type="expression" dxfId="121" priority="122">
      <formula>AND($D281&lt;&gt;"",B281="")</formula>
    </cfRule>
  </conditionalFormatting>
  <conditionalFormatting sqref="B12">
    <cfRule type="expression" dxfId="120" priority="121">
      <formula>AND($D12&lt;&gt;"",B12="")</formula>
    </cfRule>
  </conditionalFormatting>
  <conditionalFormatting sqref="K101">
    <cfRule type="expression" dxfId="119" priority="120">
      <formula>$I101=0</formula>
    </cfRule>
  </conditionalFormatting>
  <conditionalFormatting sqref="J3:J111 J113:J169 J173:J312">
    <cfRule type="expression" dxfId="118" priority="217">
      <formula>OR($I3=0,$D3="")</formula>
    </cfRule>
  </conditionalFormatting>
  <conditionalFormatting sqref="AH3:AH169 AH3:AJ168 AH173:AH312">
    <cfRule type="expression" dxfId="117" priority="250">
      <formula>AND($D3&lt;&gt;"",$AH3="")</formula>
    </cfRule>
  </conditionalFormatting>
  <conditionalFormatting sqref="J112">
    <cfRule type="expression" dxfId="116" priority="119">
      <formula>OR($I112=0,$D112="")</formula>
    </cfRule>
  </conditionalFormatting>
  <conditionalFormatting sqref="K112:L112">
    <cfRule type="expression" dxfId="115" priority="95">
      <formula>$I112=0</formula>
    </cfRule>
  </conditionalFormatting>
  <conditionalFormatting sqref="AD112:AG112">
    <cfRule type="expression" dxfId="114" priority="117">
      <formula>OR($AC112&lt;&gt;"Oui",$AD112=0)</formula>
    </cfRule>
  </conditionalFormatting>
  <conditionalFormatting sqref="L112">
    <cfRule type="cellIs" dxfId="113" priority="116" operator="between">
      <formula>1</formula>
      <formula>250</formula>
    </cfRule>
  </conditionalFormatting>
  <conditionalFormatting sqref="K112">
    <cfRule type="expression" dxfId="112" priority="114">
      <formula>AND($L112&gt;0,$L112&lt;&gt;"")</formula>
    </cfRule>
    <cfRule type="expression" dxfId="111" priority="115">
      <formula>$I112&gt;0</formula>
    </cfRule>
  </conditionalFormatting>
  <conditionalFormatting sqref="H112 E112:F112 A112:C112">
    <cfRule type="expression" dxfId="110" priority="113">
      <formula>AND($D112&lt;&gt;"",A112="")</formula>
    </cfRule>
  </conditionalFormatting>
  <conditionalFormatting sqref="M112:P112 R112:AB112">
    <cfRule type="expression" dxfId="109" priority="111">
      <formula>$I112=0</formula>
    </cfRule>
  </conditionalFormatting>
  <conditionalFormatting sqref="AD112:AG112">
    <cfRule type="expression" dxfId="108" priority="110">
      <formula>$AC112&lt;&gt;"Oui"</formula>
    </cfRule>
  </conditionalFormatting>
  <conditionalFormatting sqref="O112:P112">
    <cfRule type="expression" dxfId="107" priority="108">
      <formula>OR($M112="",$M112="Espèces",$M112="Carte Bleue")</formula>
    </cfRule>
  </conditionalFormatting>
  <conditionalFormatting sqref="T112:U112">
    <cfRule type="expression" dxfId="106" priority="107">
      <formula>OR($R112="",$R112="Espèces",$R112="Carte Bleue")</formula>
    </cfRule>
  </conditionalFormatting>
  <conditionalFormatting sqref="Y112:Z112">
    <cfRule type="expression" dxfId="105" priority="109">
      <formula>OR($W112="",$W112="Espèces",$W112="Carte Bleue")</formula>
    </cfRule>
  </conditionalFormatting>
  <conditionalFormatting sqref="N112">
    <cfRule type="expression" dxfId="104" priority="106">
      <formula>$M112=""</formula>
    </cfRule>
  </conditionalFormatting>
  <conditionalFormatting sqref="S112 V112">
    <cfRule type="expression" dxfId="103" priority="105">
      <formula>$R112=""</formula>
    </cfRule>
  </conditionalFormatting>
  <conditionalFormatting sqref="X112 AA112">
    <cfRule type="expression" dxfId="102" priority="104">
      <formula>$W112=""</formula>
    </cfRule>
  </conditionalFormatting>
  <conditionalFormatting sqref="M112">
    <cfRule type="expression" dxfId="101" priority="103">
      <formula>AND($I112&gt;0,$M112="")</formula>
    </cfRule>
  </conditionalFormatting>
  <conditionalFormatting sqref="N112">
    <cfRule type="expression" dxfId="100" priority="101">
      <formula>AND($M112&lt;&gt;"",$N112="")</formula>
    </cfRule>
  </conditionalFormatting>
  <conditionalFormatting sqref="O112">
    <cfRule type="expression" dxfId="99" priority="100">
      <formula>AND($M112="Chèque",$O112="")</formula>
    </cfRule>
  </conditionalFormatting>
  <conditionalFormatting sqref="P112">
    <cfRule type="expression" dxfId="98" priority="99">
      <formula>AND($M112="Chèque",$P112="")</formula>
    </cfRule>
  </conditionalFormatting>
  <conditionalFormatting sqref="R112">
    <cfRule type="expression" dxfId="97" priority="98">
      <formula>AND($I112&gt;0,$L112&gt;0,$M112&lt;&gt;"",$R112="")</formula>
    </cfRule>
  </conditionalFormatting>
  <conditionalFormatting sqref="AE112:AG112">
    <cfRule type="expression" dxfId="96" priority="97">
      <formula>AND(VALUE($AD112)&gt;0,AE112="")</formula>
    </cfRule>
  </conditionalFormatting>
  <conditionalFormatting sqref="AD112">
    <cfRule type="expression" dxfId="95" priority="96">
      <formula>AND(VALUE($AD112)&gt;0,OR($AE112="",$AF112=""))</formula>
    </cfRule>
  </conditionalFormatting>
  <conditionalFormatting sqref="AB112">
    <cfRule type="expression" dxfId="94" priority="118">
      <formula>$F112&lt;VALUE("01/01/2006")</formula>
    </cfRule>
  </conditionalFormatting>
  <conditionalFormatting sqref="Q112">
    <cfRule type="expression" dxfId="93" priority="94">
      <formula>$I112=0</formula>
    </cfRule>
  </conditionalFormatting>
  <conditionalFormatting sqref="Q112">
    <cfRule type="expression" dxfId="92" priority="93">
      <formula>AND($M112&lt;&gt;"",$Q112="")</formula>
    </cfRule>
  </conditionalFormatting>
  <conditionalFormatting sqref="T113:U113">
    <cfRule type="expression" dxfId="91" priority="92">
      <formula>OR($R113="",$R113="Espèces",$R113="Carte Bleue")</formula>
    </cfRule>
  </conditionalFormatting>
  <conditionalFormatting sqref="S113">
    <cfRule type="expression" dxfId="90" priority="91">
      <formula>$M113=""</formula>
    </cfRule>
  </conditionalFormatting>
  <conditionalFormatting sqref="R113">
    <cfRule type="expression" dxfId="89" priority="90">
      <formula>AND($I113&gt;0,$M113="")</formula>
    </cfRule>
  </conditionalFormatting>
  <conditionalFormatting sqref="S113">
    <cfRule type="expression" dxfId="88" priority="89">
      <formula>AND($M113&lt;&gt;"",$N113="")</formula>
    </cfRule>
  </conditionalFormatting>
  <conditionalFormatting sqref="T113">
    <cfRule type="expression" dxfId="87" priority="88">
      <formula>AND($M113="Chèque",$O113="")</formula>
    </cfRule>
  </conditionalFormatting>
  <conditionalFormatting sqref="U113">
    <cfRule type="expression" dxfId="86" priority="87">
      <formula>AND($M113="Chèque",$P113="")</formula>
    </cfRule>
  </conditionalFormatting>
  <conditionalFormatting sqref="S114">
    <cfRule type="expression" dxfId="85" priority="86">
      <formula>$M114=""</formula>
    </cfRule>
  </conditionalFormatting>
  <conditionalFormatting sqref="S114">
    <cfRule type="expression" dxfId="84" priority="85">
      <formula>AND($M114&lt;&gt;"",$N114="")</formula>
    </cfRule>
  </conditionalFormatting>
  <conditionalFormatting sqref="A149:A150">
    <cfRule type="expression" dxfId="83" priority="252">
      <formula>AND($D148&lt;&gt;"",A149="")</formula>
    </cfRule>
  </conditionalFormatting>
  <conditionalFormatting sqref="K170:L170">
    <cfRule type="expression" dxfId="82" priority="56">
      <formula>$I170=0</formula>
    </cfRule>
  </conditionalFormatting>
  <conditionalFormatting sqref="AD170:AG170">
    <cfRule type="expression" dxfId="81" priority="80">
      <formula>OR($AC170&lt;&gt;"Oui",$AD170=0)</formula>
    </cfRule>
  </conditionalFormatting>
  <conditionalFormatting sqref="L170">
    <cfRule type="cellIs" dxfId="80" priority="79" operator="between">
      <formula>1</formula>
      <formula>250</formula>
    </cfRule>
  </conditionalFormatting>
  <conditionalFormatting sqref="K170">
    <cfRule type="expression" dxfId="79" priority="77">
      <formula>AND($L170&gt;0,$L170&lt;&gt;"")</formula>
    </cfRule>
    <cfRule type="expression" dxfId="78" priority="78">
      <formula>$I170&gt;0</formula>
    </cfRule>
  </conditionalFormatting>
  <conditionalFormatting sqref="H170 A170 C170 E170:F170">
    <cfRule type="expression" dxfId="77" priority="76">
      <formula>AND($D170&lt;&gt;"",A170="")</formula>
    </cfRule>
  </conditionalFormatting>
  <conditionalFormatting sqref="Q170">
    <cfRule type="expression" dxfId="76" priority="75">
      <formula>$M170=""</formula>
    </cfRule>
  </conditionalFormatting>
  <conditionalFormatting sqref="V170">
    <cfRule type="expression" dxfId="75" priority="74">
      <formula>$R170=""</formula>
    </cfRule>
  </conditionalFormatting>
  <conditionalFormatting sqref="AA170">
    <cfRule type="expression" dxfId="74" priority="73">
      <formula>$W170=""</formula>
    </cfRule>
  </conditionalFormatting>
  <conditionalFormatting sqref="M170:AB170">
    <cfRule type="expression" dxfId="73" priority="72">
      <formula>$I170=0</formula>
    </cfRule>
  </conditionalFormatting>
  <conditionalFormatting sqref="AD170:AG170">
    <cfRule type="expression" dxfId="72" priority="71">
      <formula>$AC170&lt;&gt;"Oui"</formula>
    </cfRule>
  </conditionalFormatting>
  <conditionalFormatting sqref="O170:P170">
    <cfRule type="expression" dxfId="71" priority="69">
      <formula>OR($M170="",$M170="Espèces",$M170="Carte Bleue")</formula>
    </cfRule>
  </conditionalFormatting>
  <conditionalFormatting sqref="T170:U170">
    <cfRule type="expression" dxfId="70" priority="68">
      <formula>OR($R170="",$R170="Espèces",$R170="Carte Bleue")</formula>
    </cfRule>
  </conditionalFormatting>
  <conditionalFormatting sqref="Y170:Z170">
    <cfRule type="expression" dxfId="69" priority="70">
      <formula>OR($W170="",$W170="Espèces",$W170="Carte Bleue")</formula>
    </cfRule>
  </conditionalFormatting>
  <conditionalFormatting sqref="N170">
    <cfRule type="expression" dxfId="68" priority="67">
      <formula>$M170=""</formula>
    </cfRule>
  </conditionalFormatting>
  <conditionalFormatting sqref="S170">
    <cfRule type="expression" dxfId="67" priority="66">
      <formula>$R170=""</formula>
    </cfRule>
  </conditionalFormatting>
  <conditionalFormatting sqref="X170">
    <cfRule type="expression" dxfId="66" priority="65">
      <formula>$W170=""</formula>
    </cfRule>
  </conditionalFormatting>
  <conditionalFormatting sqref="M170">
    <cfRule type="expression" dxfId="65" priority="64">
      <formula>AND($I170&gt;0,$M170="")</formula>
    </cfRule>
  </conditionalFormatting>
  <conditionalFormatting sqref="Q170">
    <cfRule type="expression" dxfId="64" priority="63">
      <formula>AND($M170&lt;&gt;"",$Q170="")</formula>
    </cfRule>
  </conditionalFormatting>
  <conditionalFormatting sqref="N170">
    <cfRule type="expression" dxfId="63" priority="62">
      <formula>AND($M170&lt;&gt;"",$N170="")</formula>
    </cfRule>
  </conditionalFormatting>
  <conditionalFormatting sqref="O170">
    <cfRule type="expression" dxfId="62" priority="61">
      <formula>AND($M170="Chèque",$O170="")</formula>
    </cfRule>
  </conditionalFormatting>
  <conditionalFormatting sqref="P170">
    <cfRule type="expression" dxfId="61" priority="60">
      <formula>AND($M170="Chèque",$P170="")</formula>
    </cfRule>
  </conditionalFormatting>
  <conditionalFormatting sqref="R170">
    <cfRule type="expression" dxfId="60" priority="59">
      <formula>AND($I170&gt;0,$L170&gt;0,$M170&lt;&gt;"",$R170="")</formula>
    </cfRule>
  </conditionalFormatting>
  <conditionalFormatting sqref="AE170:AG170">
    <cfRule type="expression" dxfId="59" priority="58">
      <formula>AND(VALUE($AD170)&gt;0,AE170="")</formula>
    </cfRule>
  </conditionalFormatting>
  <conditionalFormatting sqref="AD170">
    <cfRule type="expression" dxfId="58" priority="57">
      <formula>AND(VALUE($AD170)&gt;0,OR($AE170="",$AF170=""))</formula>
    </cfRule>
  </conditionalFormatting>
  <conditionalFormatting sqref="AB170">
    <cfRule type="expression" dxfId="57" priority="81">
      <formula>$F170&lt;VALUE("01/01/2006")</formula>
    </cfRule>
  </conditionalFormatting>
  <conditionalFormatting sqref="B170">
    <cfRule type="expression" dxfId="56" priority="55">
      <formula>AND($D170&lt;&gt;"",B170="")</formula>
    </cfRule>
  </conditionalFormatting>
  <conditionalFormatting sqref="J170">
    <cfRule type="expression" dxfId="55" priority="82">
      <formula>OR($I170=0,$D170="")</formula>
    </cfRule>
  </conditionalFormatting>
  <conditionalFormatting sqref="AH170:AJ170">
    <cfRule type="expression" dxfId="54" priority="83">
      <formula>AND($D170&lt;&gt;"",$AH170="")</formula>
    </cfRule>
  </conditionalFormatting>
  <conditionalFormatting sqref="K171:L171">
    <cfRule type="expression" dxfId="53" priority="27">
      <formula>$I171=0</formula>
    </cfRule>
  </conditionalFormatting>
  <conditionalFormatting sqref="AD171:AG171">
    <cfRule type="expression" dxfId="52" priority="51">
      <formula>OR($AC171&lt;&gt;"Oui",$AD171=0)</formula>
    </cfRule>
  </conditionalFormatting>
  <conditionalFormatting sqref="L171">
    <cfRule type="cellIs" dxfId="51" priority="50" operator="between">
      <formula>1</formula>
      <formula>250</formula>
    </cfRule>
  </conditionalFormatting>
  <conditionalFormatting sqref="K171">
    <cfRule type="expression" dxfId="50" priority="48">
      <formula>AND($L171&gt;0,$L171&lt;&gt;"")</formula>
    </cfRule>
    <cfRule type="expression" dxfId="49" priority="49">
      <formula>$I171&gt;0</formula>
    </cfRule>
  </conditionalFormatting>
  <conditionalFormatting sqref="H171 A171 C171 E171:F171">
    <cfRule type="expression" dxfId="48" priority="47">
      <formula>AND($D171&lt;&gt;"",A171="")</formula>
    </cfRule>
  </conditionalFormatting>
  <conditionalFormatting sqref="Q171">
    <cfRule type="expression" dxfId="47" priority="46">
      <formula>$M171=""</formula>
    </cfRule>
  </conditionalFormatting>
  <conditionalFormatting sqref="V171">
    <cfRule type="expression" dxfId="46" priority="45">
      <formula>$R171=""</formula>
    </cfRule>
  </conditionalFormatting>
  <conditionalFormatting sqref="AA171">
    <cfRule type="expression" dxfId="45" priority="44">
      <formula>$W171=""</formula>
    </cfRule>
  </conditionalFormatting>
  <conditionalFormatting sqref="M171:AB171">
    <cfRule type="expression" dxfId="44" priority="43">
      <formula>$I171=0</formula>
    </cfRule>
  </conditionalFormatting>
  <conditionalFormatting sqref="AD171:AG171">
    <cfRule type="expression" dxfId="43" priority="42">
      <formula>$AC171&lt;&gt;"Oui"</formula>
    </cfRule>
  </conditionalFormatting>
  <conditionalFormatting sqref="O171:P171">
    <cfRule type="expression" dxfId="42" priority="40">
      <formula>OR($M171="",$M171="Espèces",$M171="Carte Bleue")</formula>
    </cfRule>
  </conditionalFormatting>
  <conditionalFormatting sqref="T171:U171">
    <cfRule type="expression" dxfId="41" priority="39">
      <formula>OR($R171="",$R171="Espèces",$R171="Carte Bleue")</formula>
    </cfRule>
  </conditionalFormatting>
  <conditionalFormatting sqref="Y171:Z171">
    <cfRule type="expression" dxfId="40" priority="41">
      <formula>OR($W171="",$W171="Espèces",$W171="Carte Bleue")</formula>
    </cfRule>
  </conditionalFormatting>
  <conditionalFormatting sqref="N171">
    <cfRule type="expression" dxfId="39" priority="38">
      <formula>$M171=""</formula>
    </cfRule>
  </conditionalFormatting>
  <conditionalFormatting sqref="S171">
    <cfRule type="expression" dxfId="38" priority="37">
      <formula>$R171=""</formula>
    </cfRule>
  </conditionalFormatting>
  <conditionalFormatting sqref="X171">
    <cfRule type="expression" dxfId="37" priority="36">
      <formula>$W171=""</formula>
    </cfRule>
  </conditionalFormatting>
  <conditionalFormatting sqref="M171">
    <cfRule type="expression" dxfId="36" priority="35">
      <formula>AND($I171&gt;0,$M171="")</formula>
    </cfRule>
  </conditionalFormatting>
  <conditionalFormatting sqref="Q171">
    <cfRule type="expression" dxfId="35" priority="34">
      <formula>AND($M171&lt;&gt;"",$Q171="")</formula>
    </cfRule>
  </conditionalFormatting>
  <conditionalFormatting sqref="N171">
    <cfRule type="expression" dxfId="34" priority="33">
      <formula>AND($M171&lt;&gt;"",$N171="")</formula>
    </cfRule>
  </conditionalFormatting>
  <conditionalFormatting sqref="O171">
    <cfRule type="expression" dxfId="33" priority="32">
      <formula>AND($M171="Chèque",$O171="")</formula>
    </cfRule>
  </conditionalFormatting>
  <conditionalFormatting sqref="P171">
    <cfRule type="expression" dxfId="32" priority="31">
      <formula>AND($M171="Chèque",$P171="")</formula>
    </cfRule>
  </conditionalFormatting>
  <conditionalFormatting sqref="R171">
    <cfRule type="expression" dxfId="31" priority="30">
      <formula>AND($I171&gt;0,$L171&gt;0,$M171&lt;&gt;"",$R171="")</formula>
    </cfRule>
  </conditionalFormatting>
  <conditionalFormatting sqref="AE171:AG171">
    <cfRule type="expression" dxfId="30" priority="29">
      <formula>AND(VALUE($AD171)&gt;0,AE171="")</formula>
    </cfRule>
  </conditionalFormatting>
  <conditionalFormatting sqref="AD171">
    <cfRule type="expression" dxfId="29" priority="28">
      <formula>AND(VALUE($AD171)&gt;0,OR($AE171="",$AF171=""))</formula>
    </cfRule>
  </conditionalFormatting>
  <conditionalFormatting sqref="AB171">
    <cfRule type="expression" dxfId="28" priority="52">
      <formula>$F171&lt;VALUE("01/01/2006")</formula>
    </cfRule>
  </conditionalFormatting>
  <conditionalFormatting sqref="B171">
    <cfRule type="expression" dxfId="27" priority="26">
      <formula>AND($D171&lt;&gt;"",B171="")</formula>
    </cfRule>
  </conditionalFormatting>
  <conditionalFormatting sqref="J171">
    <cfRule type="expression" dxfId="26" priority="53">
      <formula>OR($I171=0,$D171="")</formula>
    </cfRule>
  </conditionalFormatting>
  <conditionalFormatting sqref="AH171:AJ171">
    <cfRule type="expression" dxfId="25" priority="54">
      <formula>AND($D171&lt;&gt;"",$AH171="")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conditionalFormatting sqref="AH172">
    <cfRule type="expression" dxfId="0" priority="25">
      <formula>AND($D172&lt;&gt;"",$AH172="")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2022-09-25T09:24:52Z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