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9F77EBE9-F862-1444-9033-95F71BCFFC48}" xr6:coauthVersionLast="47" xr6:coauthVersionMax="47" xr10:uidLastSave="{00000000-0000-0000-0000-000000000000}"/>
  <bookViews>
    <workbookView xWindow="0" yWindow="0" windowWidth="28800" windowHeight="18000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9" i="1" l="1"/>
  <c r="A314" i="1"/>
  <c r="N315" i="1"/>
  <c r="A315" i="1"/>
  <c r="K67" i="1"/>
  <c r="AD172" i="1"/>
  <c r="K172" i="1"/>
  <c r="G172" i="1"/>
  <c r="I172" i="1"/>
  <c r="AD171" i="1"/>
  <c r="K171" i="1"/>
  <c r="G171" i="1"/>
  <c r="I171" i="1"/>
  <c r="AD170" i="1"/>
  <c r="K170" i="1"/>
  <c r="G170" i="1"/>
  <c r="I170" i="1"/>
  <c r="AD112" i="1"/>
  <c r="G112" i="1"/>
  <c r="I112" i="1"/>
  <c r="L112" i="1"/>
  <c r="L172" i="1"/>
  <c r="L171" i="1"/>
  <c r="L170" i="1"/>
  <c r="AD108" i="1"/>
  <c r="K108" i="1"/>
  <c r="G108" i="1"/>
  <c r="I108" i="1"/>
  <c r="AD107" i="1"/>
  <c r="K107" i="1"/>
  <c r="G107" i="1"/>
  <c r="I107" i="1"/>
  <c r="AD106" i="1"/>
  <c r="K106" i="1"/>
  <c r="G106" i="1"/>
  <c r="I106" i="1"/>
  <c r="L107" i="1"/>
  <c r="L108" i="1"/>
  <c r="L106" i="1"/>
  <c r="K101" i="1"/>
  <c r="AD100" i="1"/>
  <c r="K100" i="1"/>
  <c r="G100" i="1"/>
  <c r="I100" i="1"/>
  <c r="AD99" i="1"/>
  <c r="K99" i="1"/>
  <c r="G99" i="1"/>
  <c r="I99" i="1"/>
  <c r="AD98" i="1"/>
  <c r="K98" i="1"/>
  <c r="G98" i="1"/>
  <c r="I98" i="1"/>
  <c r="AD97" i="1"/>
  <c r="K97" i="1"/>
  <c r="G97" i="1"/>
  <c r="I97" i="1"/>
  <c r="AD96" i="1"/>
  <c r="K96" i="1"/>
  <c r="G96" i="1"/>
  <c r="I96" i="1"/>
  <c r="AD95" i="1"/>
  <c r="K95" i="1"/>
  <c r="G95" i="1"/>
  <c r="I95" i="1"/>
  <c r="AD94" i="1"/>
  <c r="K94" i="1"/>
  <c r="G94" i="1"/>
  <c r="I94" i="1"/>
  <c r="AD93" i="1"/>
  <c r="K93" i="1"/>
  <c r="G93" i="1"/>
  <c r="I93" i="1"/>
  <c r="AD92" i="1"/>
  <c r="K92" i="1"/>
  <c r="G92" i="1"/>
  <c r="I92" i="1"/>
  <c r="AD91" i="1"/>
  <c r="K91" i="1"/>
  <c r="G91" i="1"/>
  <c r="I91" i="1"/>
  <c r="AD90" i="1"/>
  <c r="K90" i="1"/>
  <c r="G90" i="1"/>
  <c r="I90" i="1"/>
  <c r="AD89" i="1"/>
  <c r="K89" i="1"/>
  <c r="G89" i="1"/>
  <c r="I89" i="1"/>
  <c r="AD88" i="1"/>
  <c r="K88" i="1"/>
  <c r="G88" i="1"/>
  <c r="I88" i="1"/>
  <c r="AD87" i="1"/>
  <c r="K87" i="1"/>
  <c r="G87" i="1"/>
  <c r="I87" i="1"/>
  <c r="AD86" i="1"/>
  <c r="K86" i="1"/>
  <c r="G86" i="1"/>
  <c r="I86" i="1"/>
  <c r="AD85" i="1"/>
  <c r="K85" i="1"/>
  <c r="G85" i="1"/>
  <c r="I85" i="1"/>
  <c r="AD84" i="1"/>
  <c r="K84" i="1"/>
  <c r="G84" i="1"/>
  <c r="I84" i="1"/>
  <c r="I101" i="1"/>
  <c r="AD101" i="1"/>
  <c r="L100" i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/>
  <c r="AD309" i="1"/>
  <c r="L309" i="1"/>
  <c r="K309" i="1"/>
  <c r="G309" i="1"/>
  <c r="I309" i="1"/>
  <c r="AD308" i="1"/>
  <c r="L308" i="1"/>
  <c r="K308" i="1"/>
  <c r="G308" i="1"/>
  <c r="I308" i="1"/>
  <c r="AD307" i="1"/>
  <c r="L307" i="1"/>
  <c r="K307" i="1"/>
  <c r="G307" i="1"/>
  <c r="I307" i="1"/>
  <c r="AD306" i="1"/>
  <c r="L306" i="1"/>
  <c r="K306" i="1"/>
  <c r="G306" i="1"/>
  <c r="I306" i="1"/>
  <c r="AD305" i="1"/>
  <c r="L305" i="1"/>
  <c r="K305" i="1"/>
  <c r="G305" i="1"/>
  <c r="I305" i="1"/>
  <c r="AD304" i="1"/>
  <c r="L304" i="1"/>
  <c r="K304" i="1"/>
  <c r="G304" i="1"/>
  <c r="I304" i="1"/>
  <c r="AD303" i="1"/>
  <c r="L303" i="1"/>
  <c r="K303" i="1"/>
  <c r="G303" i="1"/>
  <c r="I303" i="1"/>
  <c r="AD302" i="1"/>
  <c r="L302" i="1"/>
  <c r="K302" i="1"/>
  <c r="G302" i="1"/>
  <c r="I302" i="1"/>
  <c r="AD301" i="1"/>
  <c r="L301" i="1"/>
  <c r="K301" i="1"/>
  <c r="G301" i="1"/>
  <c r="I301" i="1"/>
  <c r="AD300" i="1"/>
  <c r="L300" i="1"/>
  <c r="K300" i="1"/>
  <c r="G300" i="1"/>
  <c r="I300" i="1"/>
  <c r="AD299" i="1"/>
  <c r="L299" i="1"/>
  <c r="K299" i="1"/>
  <c r="G299" i="1"/>
  <c r="I299" i="1"/>
  <c r="AD298" i="1"/>
  <c r="L298" i="1"/>
  <c r="K298" i="1"/>
  <c r="G298" i="1"/>
  <c r="I298" i="1"/>
  <c r="AD297" i="1"/>
  <c r="L297" i="1"/>
  <c r="K297" i="1"/>
  <c r="G297" i="1"/>
  <c r="I297" i="1"/>
  <c r="AD296" i="1"/>
  <c r="L296" i="1"/>
  <c r="K296" i="1"/>
  <c r="G296" i="1"/>
  <c r="I296" i="1"/>
  <c r="AD295" i="1"/>
  <c r="L295" i="1"/>
  <c r="K295" i="1"/>
  <c r="G295" i="1"/>
  <c r="I295" i="1"/>
  <c r="AD294" i="1"/>
  <c r="L294" i="1"/>
  <c r="K294" i="1"/>
  <c r="G294" i="1"/>
  <c r="I294" i="1"/>
  <c r="AD293" i="1"/>
  <c r="L293" i="1"/>
  <c r="K293" i="1"/>
  <c r="G293" i="1"/>
  <c r="I293" i="1"/>
  <c r="AD292" i="1"/>
  <c r="L292" i="1"/>
  <c r="K292" i="1"/>
  <c r="G292" i="1"/>
  <c r="I292" i="1"/>
  <c r="AD291" i="1"/>
  <c r="L291" i="1"/>
  <c r="K291" i="1"/>
  <c r="G291" i="1"/>
  <c r="I291" i="1"/>
  <c r="AD290" i="1"/>
  <c r="L290" i="1"/>
  <c r="K290" i="1"/>
  <c r="G290" i="1"/>
  <c r="I290" i="1"/>
  <c r="AD289" i="1"/>
  <c r="L289" i="1"/>
  <c r="K289" i="1"/>
  <c r="G289" i="1"/>
  <c r="I289" i="1"/>
  <c r="AD288" i="1"/>
  <c r="L288" i="1"/>
  <c r="K288" i="1"/>
  <c r="G288" i="1"/>
  <c r="I288" i="1"/>
  <c r="AD287" i="1"/>
  <c r="L287" i="1"/>
  <c r="K287" i="1"/>
  <c r="G287" i="1"/>
  <c r="I287" i="1"/>
  <c r="AD286" i="1"/>
  <c r="L286" i="1"/>
  <c r="K286" i="1"/>
  <c r="G286" i="1"/>
  <c r="I286" i="1"/>
  <c r="AD285" i="1"/>
  <c r="L285" i="1"/>
  <c r="K285" i="1"/>
  <c r="G285" i="1"/>
  <c r="I285" i="1"/>
  <c r="AD284" i="1"/>
  <c r="L284" i="1"/>
  <c r="K284" i="1"/>
  <c r="G284" i="1"/>
  <c r="I284" i="1"/>
  <c r="AD283" i="1"/>
  <c r="L283" i="1"/>
  <c r="K283" i="1"/>
  <c r="G283" i="1"/>
  <c r="I283" i="1"/>
  <c r="AD282" i="1"/>
  <c r="L282" i="1"/>
  <c r="K282" i="1"/>
  <c r="G282" i="1"/>
  <c r="I282" i="1"/>
  <c r="AD281" i="1"/>
  <c r="L281" i="1"/>
  <c r="K281" i="1"/>
  <c r="G281" i="1"/>
  <c r="I281" i="1"/>
  <c r="G6" i="1"/>
  <c r="K6" i="1"/>
  <c r="AD6" i="1"/>
  <c r="G7" i="1"/>
  <c r="I7" i="1"/>
  <c r="K7" i="1"/>
  <c r="AD7" i="1"/>
  <c r="G8" i="1"/>
  <c r="K8" i="1"/>
  <c r="AD8" i="1"/>
  <c r="G9" i="1"/>
  <c r="K9" i="1"/>
  <c r="AD9" i="1"/>
  <c r="G10" i="1"/>
  <c r="K10" i="1"/>
  <c r="AD10" i="1"/>
  <c r="G11" i="1"/>
  <c r="I11" i="1"/>
  <c r="K11" i="1"/>
  <c r="AD11" i="1"/>
  <c r="G12" i="1"/>
  <c r="K12" i="1"/>
  <c r="G13" i="1"/>
  <c r="K13" i="1"/>
  <c r="G14" i="1"/>
  <c r="I14" i="1"/>
  <c r="K14" i="1"/>
  <c r="G15" i="1"/>
  <c r="I15" i="1"/>
  <c r="K15" i="1"/>
  <c r="G16" i="1"/>
  <c r="K16" i="1"/>
  <c r="G17" i="1"/>
  <c r="K17" i="1"/>
  <c r="G18" i="1"/>
  <c r="I18" i="1"/>
  <c r="K18" i="1"/>
  <c r="G19" i="1"/>
  <c r="I19" i="1"/>
  <c r="K19" i="1"/>
  <c r="G20" i="1"/>
  <c r="K20" i="1"/>
  <c r="G21" i="1"/>
  <c r="K21" i="1"/>
  <c r="AD21" i="1"/>
  <c r="G22" i="1"/>
  <c r="K22" i="1"/>
  <c r="AD22" i="1"/>
  <c r="G23" i="1"/>
  <c r="I23" i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/>
  <c r="K27" i="1"/>
  <c r="AD27" i="1"/>
  <c r="G28" i="1"/>
  <c r="K28" i="1"/>
  <c r="AD28" i="1"/>
  <c r="G29" i="1"/>
  <c r="K29" i="1"/>
  <c r="AD29" i="1"/>
  <c r="G30" i="1"/>
  <c r="I30" i="1"/>
  <c r="K30" i="1"/>
  <c r="AD30" i="1"/>
  <c r="G31" i="1"/>
  <c r="I31" i="1"/>
  <c r="K31" i="1"/>
  <c r="AD31" i="1"/>
  <c r="G32" i="1"/>
  <c r="I32" i="1"/>
  <c r="K32" i="1"/>
  <c r="AD32" i="1"/>
  <c r="G33" i="1"/>
  <c r="K33" i="1"/>
  <c r="AD33" i="1"/>
  <c r="G34" i="1"/>
  <c r="I34" i="1"/>
  <c r="K34" i="1"/>
  <c r="AD34" i="1"/>
  <c r="G35" i="1"/>
  <c r="I35" i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/>
  <c r="K43" i="1"/>
  <c r="AD43" i="1"/>
  <c r="G44" i="1"/>
  <c r="K44" i="1"/>
  <c r="AD44" i="1"/>
  <c r="G45" i="1"/>
  <c r="K45" i="1"/>
  <c r="AD45" i="1"/>
  <c r="G46" i="1"/>
  <c r="I46" i="1"/>
  <c r="K46" i="1"/>
  <c r="AD46" i="1"/>
  <c r="G47" i="1"/>
  <c r="I47" i="1"/>
  <c r="K47" i="1"/>
  <c r="AD47" i="1"/>
  <c r="G48" i="1"/>
  <c r="K48" i="1"/>
  <c r="AD48" i="1"/>
  <c r="G49" i="1"/>
  <c r="K49" i="1"/>
  <c r="AD49" i="1"/>
  <c r="G50" i="1"/>
  <c r="I50" i="1"/>
  <c r="K50" i="1"/>
  <c r="AD50" i="1"/>
  <c r="G51" i="1"/>
  <c r="I51" i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/>
  <c r="K59" i="1"/>
  <c r="AD59" i="1"/>
  <c r="G60" i="1"/>
  <c r="K60" i="1"/>
  <c r="AD60" i="1"/>
  <c r="G61" i="1"/>
  <c r="K61" i="1"/>
  <c r="AD61" i="1"/>
  <c r="G62" i="1"/>
  <c r="I62" i="1"/>
  <c r="K62" i="1"/>
  <c r="AD62" i="1"/>
  <c r="G63" i="1"/>
  <c r="I63" i="1"/>
  <c r="K63" i="1"/>
  <c r="AD63" i="1"/>
  <c r="G64" i="1"/>
  <c r="I64" i="1"/>
  <c r="K64" i="1"/>
  <c r="AD64" i="1"/>
  <c r="G65" i="1"/>
  <c r="K65" i="1"/>
  <c r="AD65" i="1"/>
  <c r="G66" i="1"/>
  <c r="I66" i="1"/>
  <c r="K66" i="1"/>
  <c r="AD66" i="1"/>
  <c r="G67" i="1"/>
  <c r="I67" i="1"/>
  <c r="AD67" i="1"/>
  <c r="G68" i="1"/>
  <c r="K68" i="1"/>
  <c r="AD68" i="1"/>
  <c r="G69" i="1"/>
  <c r="K69" i="1"/>
  <c r="AD69" i="1"/>
  <c r="G70" i="1"/>
  <c r="K70" i="1"/>
  <c r="AD70" i="1"/>
  <c r="G71" i="1"/>
  <c r="I71" i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/>
  <c r="K75" i="1"/>
  <c r="AD75" i="1"/>
  <c r="G76" i="1"/>
  <c r="K76" i="1"/>
  <c r="AD76" i="1"/>
  <c r="G77" i="1"/>
  <c r="K77" i="1"/>
  <c r="AD77" i="1"/>
  <c r="G78" i="1"/>
  <c r="I78" i="1"/>
  <c r="K78" i="1"/>
  <c r="AD78" i="1"/>
  <c r="G79" i="1"/>
  <c r="I79" i="1"/>
  <c r="K79" i="1"/>
  <c r="AD79" i="1"/>
  <c r="G80" i="1"/>
  <c r="K80" i="1"/>
  <c r="AD80" i="1"/>
  <c r="G81" i="1"/>
  <c r="K81" i="1"/>
  <c r="AD81" i="1"/>
  <c r="G82" i="1"/>
  <c r="I82" i="1"/>
  <c r="K82" i="1"/>
  <c r="AD82" i="1"/>
  <c r="G83" i="1"/>
  <c r="I83" i="1"/>
  <c r="AD83" i="1"/>
  <c r="G102" i="1"/>
  <c r="I102" i="1"/>
  <c r="K102" i="1"/>
  <c r="AD102" i="1"/>
  <c r="G103" i="1"/>
  <c r="I103" i="1"/>
  <c r="K103" i="1"/>
  <c r="AD103" i="1"/>
  <c r="G104" i="1"/>
  <c r="I104" i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/>
  <c r="K111" i="1"/>
  <c r="AD111" i="1"/>
  <c r="G113" i="1"/>
  <c r="K113" i="1"/>
  <c r="AD113" i="1"/>
  <c r="G114" i="1"/>
  <c r="I114" i="1"/>
  <c r="K114" i="1"/>
  <c r="AD114" i="1"/>
  <c r="G115" i="1"/>
  <c r="I115" i="1"/>
  <c r="K115" i="1"/>
  <c r="AD115" i="1"/>
  <c r="G116" i="1"/>
  <c r="K116" i="1"/>
  <c r="AD116" i="1"/>
  <c r="G117" i="1"/>
  <c r="K117" i="1"/>
  <c r="AD117" i="1"/>
  <c r="G118" i="1"/>
  <c r="I118" i="1"/>
  <c r="K118" i="1"/>
  <c r="AD118" i="1"/>
  <c r="G119" i="1"/>
  <c r="I119" i="1"/>
  <c r="K119" i="1"/>
  <c r="AD119" i="1"/>
  <c r="G120" i="1"/>
  <c r="I120" i="1"/>
  <c r="K120" i="1"/>
  <c r="AD120" i="1"/>
  <c r="G121" i="1"/>
  <c r="K121" i="1"/>
  <c r="AD121" i="1"/>
  <c r="G122" i="1"/>
  <c r="K122" i="1"/>
  <c r="AD122" i="1"/>
  <c r="G123" i="1"/>
  <c r="I123" i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/>
  <c r="K127" i="1"/>
  <c r="AD127" i="1"/>
  <c r="G128" i="1"/>
  <c r="I128" i="1"/>
  <c r="K128" i="1"/>
  <c r="AD128" i="1"/>
  <c r="G129" i="1"/>
  <c r="K129" i="1"/>
  <c r="AD129" i="1"/>
  <c r="G130" i="1"/>
  <c r="I130" i="1"/>
  <c r="K130" i="1"/>
  <c r="AD130" i="1"/>
  <c r="G131" i="1"/>
  <c r="I131" i="1"/>
  <c r="K131" i="1"/>
  <c r="AD131" i="1"/>
  <c r="G132" i="1"/>
  <c r="K132" i="1"/>
  <c r="AD132" i="1"/>
  <c r="G133" i="1"/>
  <c r="K133" i="1"/>
  <c r="AD133" i="1"/>
  <c r="G134" i="1"/>
  <c r="I134" i="1"/>
  <c r="K134" i="1"/>
  <c r="AD134" i="1"/>
  <c r="G135" i="1"/>
  <c r="I135" i="1"/>
  <c r="K135" i="1"/>
  <c r="AD135" i="1"/>
  <c r="G136" i="1"/>
  <c r="I136" i="1"/>
  <c r="K136" i="1"/>
  <c r="AD136" i="1"/>
  <c r="G137" i="1"/>
  <c r="K137" i="1"/>
  <c r="AD137" i="1"/>
  <c r="G138" i="1"/>
  <c r="K138" i="1"/>
  <c r="AD138" i="1"/>
  <c r="G139" i="1"/>
  <c r="I139" i="1"/>
  <c r="K139" i="1"/>
  <c r="AD139" i="1"/>
  <c r="G140" i="1"/>
  <c r="K140" i="1"/>
  <c r="AD140" i="1"/>
  <c r="G141" i="1"/>
  <c r="K141" i="1"/>
  <c r="AD141" i="1"/>
  <c r="G142" i="1"/>
  <c r="K142" i="1"/>
  <c r="AD142" i="1"/>
  <c r="G143" i="1"/>
  <c r="I143" i="1"/>
  <c r="K143" i="1"/>
  <c r="AD143" i="1"/>
  <c r="G144" i="1"/>
  <c r="I144" i="1"/>
  <c r="K144" i="1"/>
  <c r="AD144" i="1"/>
  <c r="G145" i="1"/>
  <c r="K145" i="1"/>
  <c r="AD145" i="1"/>
  <c r="G146" i="1"/>
  <c r="I146" i="1"/>
  <c r="K146" i="1"/>
  <c r="AD146" i="1"/>
  <c r="G147" i="1"/>
  <c r="I147" i="1"/>
  <c r="K147" i="1"/>
  <c r="AD147" i="1"/>
  <c r="G148" i="1"/>
  <c r="K148" i="1"/>
  <c r="AD148" i="1"/>
  <c r="G149" i="1"/>
  <c r="K149" i="1"/>
  <c r="AD149" i="1"/>
  <c r="G150" i="1"/>
  <c r="I150" i="1"/>
  <c r="K150" i="1"/>
  <c r="AD150" i="1"/>
  <c r="G151" i="1"/>
  <c r="I151" i="1"/>
  <c r="K151" i="1"/>
  <c r="AD151" i="1"/>
  <c r="G152" i="1"/>
  <c r="I152" i="1"/>
  <c r="K152" i="1"/>
  <c r="AD152" i="1"/>
  <c r="G153" i="1"/>
  <c r="K153" i="1"/>
  <c r="AD153" i="1"/>
  <c r="G154" i="1"/>
  <c r="K154" i="1"/>
  <c r="AD154" i="1"/>
  <c r="G155" i="1"/>
  <c r="I155" i="1"/>
  <c r="K155" i="1"/>
  <c r="AD155" i="1"/>
  <c r="G156" i="1"/>
  <c r="K156" i="1"/>
  <c r="AD156" i="1"/>
  <c r="G157" i="1"/>
  <c r="K157" i="1"/>
  <c r="AD157" i="1"/>
  <c r="G158" i="1"/>
  <c r="K158" i="1"/>
  <c r="AD158" i="1"/>
  <c r="G159" i="1"/>
  <c r="I159" i="1"/>
  <c r="K159" i="1"/>
  <c r="AD159" i="1"/>
  <c r="G160" i="1"/>
  <c r="I160" i="1"/>
  <c r="K160" i="1"/>
  <c r="AD160" i="1"/>
  <c r="G161" i="1"/>
  <c r="K161" i="1"/>
  <c r="AD161" i="1"/>
  <c r="G162" i="1"/>
  <c r="I162" i="1"/>
  <c r="K162" i="1"/>
  <c r="AD162" i="1"/>
  <c r="G163" i="1"/>
  <c r="K163" i="1"/>
  <c r="AD163" i="1"/>
  <c r="G175" i="1"/>
  <c r="I175" i="1"/>
  <c r="K175" i="1"/>
  <c r="AD175" i="1"/>
  <c r="G176" i="1"/>
  <c r="K176" i="1"/>
  <c r="AD176" i="1"/>
  <c r="G177" i="1"/>
  <c r="I177" i="1"/>
  <c r="K177" i="1"/>
  <c r="AD177" i="1"/>
  <c r="G178" i="1"/>
  <c r="K178" i="1"/>
  <c r="AD178" i="1"/>
  <c r="G179" i="1"/>
  <c r="K179" i="1"/>
  <c r="AD179" i="1"/>
  <c r="G180" i="1"/>
  <c r="K180" i="1"/>
  <c r="AD180" i="1"/>
  <c r="G181" i="1"/>
  <c r="I181" i="1"/>
  <c r="K181" i="1"/>
  <c r="AD181" i="1"/>
  <c r="G182" i="1"/>
  <c r="K182" i="1"/>
  <c r="AD182" i="1"/>
  <c r="G183" i="1"/>
  <c r="K183" i="1"/>
  <c r="AD183" i="1"/>
  <c r="G184" i="1"/>
  <c r="K184" i="1"/>
  <c r="AD184" i="1"/>
  <c r="G185" i="1"/>
  <c r="I185" i="1"/>
  <c r="K185" i="1"/>
  <c r="AD185" i="1"/>
  <c r="G186" i="1"/>
  <c r="K186" i="1"/>
  <c r="AD186" i="1"/>
  <c r="G187" i="1"/>
  <c r="K187" i="1"/>
  <c r="AD187" i="1"/>
  <c r="G188" i="1"/>
  <c r="K188" i="1"/>
  <c r="AD188" i="1"/>
  <c r="G189" i="1"/>
  <c r="I189" i="1"/>
  <c r="K189" i="1"/>
  <c r="AD189" i="1"/>
  <c r="G190" i="1"/>
  <c r="K190" i="1"/>
  <c r="AD190" i="1"/>
  <c r="G191" i="1"/>
  <c r="I191" i="1"/>
  <c r="K191" i="1"/>
  <c r="AD191" i="1"/>
  <c r="G192" i="1"/>
  <c r="K192" i="1"/>
  <c r="AD192" i="1"/>
  <c r="G193" i="1"/>
  <c r="I193" i="1"/>
  <c r="K193" i="1"/>
  <c r="AD193" i="1"/>
  <c r="G194" i="1"/>
  <c r="K194" i="1"/>
  <c r="AD194" i="1"/>
  <c r="G195" i="1"/>
  <c r="K195" i="1"/>
  <c r="AD195" i="1"/>
  <c r="G196" i="1"/>
  <c r="K196" i="1"/>
  <c r="AD196" i="1"/>
  <c r="G197" i="1"/>
  <c r="I197" i="1"/>
  <c r="K197" i="1"/>
  <c r="AD197" i="1"/>
  <c r="G198" i="1"/>
  <c r="K198" i="1"/>
  <c r="AD198" i="1"/>
  <c r="G199" i="1"/>
  <c r="K199" i="1"/>
  <c r="AD199" i="1"/>
  <c r="G200" i="1"/>
  <c r="K200" i="1"/>
  <c r="AD200" i="1"/>
  <c r="G201" i="1"/>
  <c r="I201" i="1"/>
  <c r="K201" i="1"/>
  <c r="AD201" i="1"/>
  <c r="G202" i="1"/>
  <c r="K202" i="1"/>
  <c r="AD202" i="1"/>
  <c r="G203" i="1"/>
  <c r="K203" i="1"/>
  <c r="AD203" i="1"/>
  <c r="G204" i="1"/>
  <c r="K204" i="1"/>
  <c r="AD204" i="1"/>
  <c r="G205" i="1"/>
  <c r="I205" i="1"/>
  <c r="K205" i="1"/>
  <c r="AD205" i="1"/>
  <c r="G206" i="1"/>
  <c r="I206" i="1"/>
  <c r="K206" i="1"/>
  <c r="AD206" i="1"/>
  <c r="G207" i="1"/>
  <c r="I207" i="1"/>
  <c r="K207" i="1"/>
  <c r="AD207" i="1"/>
  <c r="G208" i="1"/>
  <c r="K208" i="1"/>
  <c r="AD208" i="1"/>
  <c r="G209" i="1"/>
  <c r="I209" i="1"/>
  <c r="K209" i="1"/>
  <c r="AD209" i="1"/>
  <c r="G210" i="1"/>
  <c r="I210" i="1"/>
  <c r="K210" i="1"/>
  <c r="AD210" i="1"/>
  <c r="G211" i="1"/>
  <c r="K211" i="1"/>
  <c r="AD211" i="1"/>
  <c r="G212" i="1"/>
  <c r="K212" i="1"/>
  <c r="AD212" i="1"/>
  <c r="G213" i="1"/>
  <c r="I213" i="1"/>
  <c r="K213" i="1"/>
  <c r="AD213" i="1"/>
  <c r="G214" i="1"/>
  <c r="K214" i="1"/>
  <c r="AD214" i="1"/>
  <c r="G215" i="1"/>
  <c r="K215" i="1"/>
  <c r="AD215" i="1"/>
  <c r="G216" i="1"/>
  <c r="K216" i="1"/>
  <c r="AD216" i="1"/>
  <c r="G217" i="1"/>
  <c r="I217" i="1"/>
  <c r="K217" i="1"/>
  <c r="AD217" i="1"/>
  <c r="G218" i="1"/>
  <c r="K218" i="1"/>
  <c r="AD218" i="1"/>
  <c r="G219" i="1"/>
  <c r="K219" i="1"/>
  <c r="AD219" i="1"/>
  <c r="G220" i="1"/>
  <c r="K220" i="1"/>
  <c r="AD220" i="1"/>
  <c r="G221" i="1"/>
  <c r="I221" i="1"/>
  <c r="K221" i="1"/>
  <c r="AD221" i="1"/>
  <c r="G222" i="1"/>
  <c r="I222" i="1"/>
  <c r="K222" i="1"/>
  <c r="AD222" i="1"/>
  <c r="G223" i="1"/>
  <c r="I223" i="1"/>
  <c r="K223" i="1"/>
  <c r="AD223" i="1"/>
  <c r="G224" i="1"/>
  <c r="K224" i="1"/>
  <c r="AD224" i="1"/>
  <c r="G225" i="1"/>
  <c r="I225" i="1"/>
  <c r="K225" i="1"/>
  <c r="AD225" i="1"/>
  <c r="G226" i="1"/>
  <c r="I226" i="1"/>
  <c r="K226" i="1"/>
  <c r="AD226" i="1"/>
  <c r="G227" i="1"/>
  <c r="K227" i="1"/>
  <c r="AD227" i="1"/>
  <c r="G228" i="1"/>
  <c r="K228" i="1"/>
  <c r="AD228" i="1"/>
  <c r="G229" i="1"/>
  <c r="I229" i="1"/>
  <c r="K229" i="1"/>
  <c r="AD229" i="1"/>
  <c r="G230" i="1"/>
  <c r="K230" i="1"/>
  <c r="AD230" i="1"/>
  <c r="G231" i="1"/>
  <c r="K231" i="1"/>
  <c r="AD231" i="1"/>
  <c r="G232" i="1"/>
  <c r="K232" i="1"/>
  <c r="AD232" i="1"/>
  <c r="G233" i="1"/>
  <c r="K233" i="1"/>
  <c r="AD233" i="1"/>
  <c r="G234" i="1"/>
  <c r="K234" i="1"/>
  <c r="AD234" i="1"/>
  <c r="G235" i="1"/>
  <c r="K235" i="1"/>
  <c r="AD235" i="1"/>
  <c r="G236" i="1"/>
  <c r="K236" i="1"/>
  <c r="AD236" i="1"/>
  <c r="G237" i="1"/>
  <c r="K237" i="1"/>
  <c r="AD237" i="1"/>
  <c r="G238" i="1"/>
  <c r="I238" i="1"/>
  <c r="K238" i="1"/>
  <c r="L238" i="1"/>
  <c r="AD238" i="1"/>
  <c r="G239" i="1"/>
  <c r="I239" i="1"/>
  <c r="K239" i="1"/>
  <c r="L239" i="1"/>
  <c r="AD239" i="1"/>
  <c r="G240" i="1"/>
  <c r="I240" i="1"/>
  <c r="K240" i="1"/>
  <c r="L240" i="1"/>
  <c r="AD240" i="1"/>
  <c r="G241" i="1"/>
  <c r="I241" i="1"/>
  <c r="K241" i="1"/>
  <c r="L241" i="1"/>
  <c r="AD241" i="1"/>
  <c r="G242" i="1"/>
  <c r="I242" i="1"/>
  <c r="K242" i="1"/>
  <c r="L242" i="1"/>
  <c r="AD242" i="1"/>
  <c r="G243" i="1"/>
  <c r="I243" i="1"/>
  <c r="K243" i="1"/>
  <c r="L243" i="1"/>
  <c r="AD243" i="1"/>
  <c r="G244" i="1"/>
  <c r="I244" i="1"/>
  <c r="K244" i="1"/>
  <c r="L244" i="1"/>
  <c r="AD244" i="1"/>
  <c r="G245" i="1"/>
  <c r="I245" i="1"/>
  <c r="K245" i="1"/>
  <c r="L245" i="1"/>
  <c r="AD245" i="1"/>
  <c r="G246" i="1"/>
  <c r="I246" i="1"/>
  <c r="K246" i="1"/>
  <c r="L246" i="1"/>
  <c r="AD246" i="1"/>
  <c r="G247" i="1"/>
  <c r="I247" i="1"/>
  <c r="K247" i="1"/>
  <c r="L247" i="1"/>
  <c r="AD247" i="1"/>
  <c r="G248" i="1"/>
  <c r="I248" i="1"/>
  <c r="K248" i="1"/>
  <c r="L248" i="1"/>
  <c r="AD248" i="1"/>
  <c r="G249" i="1"/>
  <c r="I249" i="1"/>
  <c r="K249" i="1"/>
  <c r="L249" i="1"/>
  <c r="AD249" i="1"/>
  <c r="G250" i="1"/>
  <c r="I250" i="1"/>
  <c r="K250" i="1"/>
  <c r="L250" i="1"/>
  <c r="AD250" i="1"/>
  <c r="G251" i="1"/>
  <c r="I251" i="1"/>
  <c r="K251" i="1"/>
  <c r="L251" i="1"/>
  <c r="AD251" i="1"/>
  <c r="G252" i="1"/>
  <c r="I252" i="1"/>
  <c r="K252" i="1"/>
  <c r="L252" i="1"/>
  <c r="AD252" i="1"/>
  <c r="G253" i="1"/>
  <c r="I253" i="1"/>
  <c r="K253" i="1"/>
  <c r="L253" i="1"/>
  <c r="AD253" i="1"/>
  <c r="G254" i="1"/>
  <c r="I254" i="1"/>
  <c r="K254" i="1"/>
  <c r="L254" i="1"/>
  <c r="AD254" i="1"/>
  <c r="G255" i="1"/>
  <c r="I255" i="1"/>
  <c r="K255" i="1"/>
  <c r="L255" i="1"/>
  <c r="AD255" i="1"/>
  <c r="G256" i="1"/>
  <c r="I256" i="1"/>
  <c r="K256" i="1"/>
  <c r="L256" i="1"/>
  <c r="AD256" i="1"/>
  <c r="G257" i="1"/>
  <c r="I257" i="1"/>
  <c r="K257" i="1"/>
  <c r="L257" i="1"/>
  <c r="AD257" i="1"/>
  <c r="G258" i="1"/>
  <c r="I258" i="1"/>
  <c r="K258" i="1"/>
  <c r="AD258" i="1"/>
  <c r="G259" i="1"/>
  <c r="L259" i="1"/>
  <c r="K259" i="1"/>
  <c r="AD259" i="1"/>
  <c r="G260" i="1"/>
  <c r="L260" i="1"/>
  <c r="K260" i="1"/>
  <c r="AD260" i="1"/>
  <c r="G261" i="1"/>
  <c r="L261" i="1"/>
  <c r="K261" i="1"/>
  <c r="AD261" i="1"/>
  <c r="G262" i="1"/>
  <c r="L262" i="1"/>
  <c r="K262" i="1"/>
  <c r="AD262" i="1"/>
  <c r="G263" i="1"/>
  <c r="L263" i="1"/>
  <c r="K263" i="1"/>
  <c r="AD263" i="1"/>
  <c r="G264" i="1"/>
  <c r="I264" i="1"/>
  <c r="K264" i="1"/>
  <c r="L264" i="1"/>
  <c r="AD264" i="1"/>
  <c r="G265" i="1"/>
  <c r="I265" i="1"/>
  <c r="K265" i="1"/>
  <c r="L265" i="1"/>
  <c r="AD265" i="1"/>
  <c r="G266" i="1"/>
  <c r="I266" i="1"/>
  <c r="K266" i="1"/>
  <c r="AD266" i="1"/>
  <c r="G267" i="1"/>
  <c r="L267" i="1"/>
  <c r="K267" i="1"/>
  <c r="AD267" i="1"/>
  <c r="G268" i="1"/>
  <c r="L268" i="1"/>
  <c r="K268" i="1"/>
  <c r="AD268" i="1"/>
  <c r="G269" i="1"/>
  <c r="L269" i="1"/>
  <c r="K269" i="1"/>
  <c r="AD269" i="1"/>
  <c r="G270" i="1"/>
  <c r="L270" i="1"/>
  <c r="K270" i="1"/>
  <c r="AD270" i="1"/>
  <c r="G271" i="1"/>
  <c r="L271" i="1"/>
  <c r="K271" i="1"/>
  <c r="AD271" i="1"/>
  <c r="G272" i="1"/>
  <c r="I272" i="1"/>
  <c r="K272" i="1"/>
  <c r="L272" i="1"/>
  <c r="AD272" i="1"/>
  <c r="G273" i="1"/>
  <c r="I273" i="1"/>
  <c r="K273" i="1"/>
  <c r="L273" i="1"/>
  <c r="AD273" i="1"/>
  <c r="G274" i="1"/>
  <c r="I274" i="1"/>
  <c r="K274" i="1"/>
  <c r="AD274" i="1"/>
  <c r="G275" i="1"/>
  <c r="I275" i="1"/>
  <c r="L275" i="1"/>
  <c r="K275" i="1"/>
  <c r="AD275" i="1"/>
  <c r="G276" i="1"/>
  <c r="L276" i="1"/>
  <c r="K276" i="1"/>
  <c r="AD276" i="1"/>
  <c r="G277" i="1"/>
  <c r="L277" i="1"/>
  <c r="K277" i="1"/>
  <c r="AD277" i="1"/>
  <c r="G278" i="1"/>
  <c r="L278" i="1"/>
  <c r="K278" i="1"/>
  <c r="AD278" i="1"/>
  <c r="G279" i="1"/>
  <c r="L279" i="1"/>
  <c r="K279" i="1"/>
  <c r="AD279" i="1"/>
  <c r="G280" i="1"/>
  <c r="I280" i="1"/>
  <c r="K280" i="1"/>
  <c r="L280" i="1"/>
  <c r="AD280" i="1"/>
  <c r="G311" i="1"/>
  <c r="I311" i="1"/>
  <c r="K311" i="1"/>
  <c r="L311" i="1"/>
  <c r="AD311" i="1"/>
  <c r="G312" i="1"/>
  <c r="I312" i="1"/>
  <c r="K312" i="1"/>
  <c r="AD312" i="1"/>
  <c r="K3" i="1"/>
  <c r="K5" i="1"/>
  <c r="AD5" i="1"/>
  <c r="AD3" i="1"/>
  <c r="AD4" i="1"/>
  <c r="G4" i="1"/>
  <c r="I4" i="1"/>
  <c r="K4" i="1"/>
  <c r="G5" i="1"/>
  <c r="I5" i="1"/>
  <c r="G3" i="1"/>
  <c r="I3" i="1"/>
  <c r="L221" i="1"/>
  <c r="L223" i="1"/>
  <c r="L229" i="1"/>
  <c r="L225" i="1"/>
  <c r="N317" i="1"/>
  <c r="L209" i="1"/>
  <c r="L201" i="1"/>
  <c r="L197" i="1"/>
  <c r="L193" i="1"/>
  <c r="L189" i="1"/>
  <c r="L217" i="1"/>
  <c r="L213" i="1"/>
  <c r="L207" i="1"/>
  <c r="L205" i="1"/>
  <c r="L191" i="1"/>
  <c r="L185" i="1"/>
  <c r="L181" i="1"/>
  <c r="L175" i="1"/>
  <c r="L177" i="1"/>
  <c r="L150" i="1"/>
  <c r="L146" i="1"/>
  <c r="L162" i="1"/>
  <c r="L159" i="1"/>
  <c r="L155" i="1"/>
  <c r="L151" i="1"/>
  <c r="L147" i="1"/>
  <c r="L143" i="1"/>
  <c r="L139" i="1"/>
  <c r="L130" i="1"/>
  <c r="L135" i="1"/>
  <c r="L134" i="1"/>
  <c r="L127" i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34" i="1"/>
  <c r="L234" i="1"/>
  <c r="I230" i="1"/>
  <c r="L230" i="1"/>
  <c r="I218" i="1"/>
  <c r="L218" i="1"/>
  <c r="I214" i="1"/>
  <c r="L214" i="1"/>
  <c r="I202" i="1"/>
  <c r="L202" i="1"/>
  <c r="I198" i="1"/>
  <c r="L198" i="1"/>
  <c r="I194" i="1"/>
  <c r="L194" i="1"/>
  <c r="I190" i="1"/>
  <c r="L190" i="1"/>
  <c r="I186" i="1"/>
  <c r="L186" i="1"/>
  <c r="I182" i="1"/>
  <c r="L182" i="1"/>
  <c r="I178" i="1"/>
  <c r="L178" i="1"/>
  <c r="I158" i="1"/>
  <c r="L158" i="1"/>
  <c r="I154" i="1"/>
  <c r="L154" i="1"/>
  <c r="I142" i="1"/>
  <c r="L142" i="1"/>
  <c r="I138" i="1"/>
  <c r="L138" i="1"/>
  <c r="I126" i="1"/>
  <c r="L126" i="1"/>
  <c r="I122" i="1"/>
  <c r="L122" i="1"/>
  <c r="I110" i="1"/>
  <c r="L110" i="1"/>
  <c r="I74" i="1"/>
  <c r="L74" i="1"/>
  <c r="I70" i="1"/>
  <c r="L70" i="1"/>
  <c r="I58" i="1"/>
  <c r="L58" i="1"/>
  <c r="I54" i="1"/>
  <c r="L54" i="1"/>
  <c r="I42" i="1"/>
  <c r="L42" i="1"/>
  <c r="I38" i="1"/>
  <c r="L38" i="1"/>
  <c r="I26" i="1"/>
  <c r="L26" i="1"/>
  <c r="I22" i="1"/>
  <c r="L22" i="1"/>
  <c r="I10" i="1"/>
  <c r="L10" i="1"/>
  <c r="I6" i="1"/>
  <c r="L6" i="1"/>
  <c r="I277" i="1"/>
  <c r="I269" i="1"/>
  <c r="I261" i="1"/>
  <c r="I237" i="1"/>
  <c r="L237" i="1"/>
  <c r="I233" i="1"/>
  <c r="L233" i="1"/>
  <c r="I161" i="1"/>
  <c r="L161" i="1"/>
  <c r="I157" i="1"/>
  <c r="L157" i="1"/>
  <c r="I153" i="1"/>
  <c r="L153" i="1"/>
  <c r="I149" i="1"/>
  <c r="L149" i="1"/>
  <c r="I145" i="1"/>
  <c r="L145" i="1"/>
  <c r="I141" i="1"/>
  <c r="L141" i="1"/>
  <c r="I137" i="1"/>
  <c r="L137" i="1"/>
  <c r="I133" i="1"/>
  <c r="L133" i="1"/>
  <c r="I129" i="1"/>
  <c r="L129" i="1"/>
  <c r="I125" i="1"/>
  <c r="L125" i="1"/>
  <c r="I121" i="1"/>
  <c r="L121" i="1"/>
  <c r="I117" i="1"/>
  <c r="L117" i="1"/>
  <c r="I113" i="1"/>
  <c r="L113" i="1"/>
  <c r="I109" i="1"/>
  <c r="L109" i="1"/>
  <c r="I105" i="1"/>
  <c r="L105" i="1"/>
  <c r="I81" i="1"/>
  <c r="L81" i="1"/>
  <c r="I77" i="1"/>
  <c r="L77" i="1"/>
  <c r="I73" i="1"/>
  <c r="L73" i="1"/>
  <c r="I69" i="1"/>
  <c r="L69" i="1"/>
  <c r="I65" i="1"/>
  <c r="L65" i="1"/>
  <c r="I61" i="1"/>
  <c r="L61" i="1"/>
  <c r="I57" i="1"/>
  <c r="L57" i="1"/>
  <c r="I53" i="1"/>
  <c r="L53" i="1"/>
  <c r="I49" i="1"/>
  <c r="L49" i="1"/>
  <c r="I45" i="1"/>
  <c r="L45" i="1"/>
  <c r="I41" i="1"/>
  <c r="L41" i="1"/>
  <c r="I37" i="1"/>
  <c r="L37" i="1"/>
  <c r="I33" i="1"/>
  <c r="L33" i="1"/>
  <c r="I29" i="1"/>
  <c r="L29" i="1"/>
  <c r="I25" i="1"/>
  <c r="L25" i="1"/>
  <c r="I21" i="1"/>
  <c r="L21" i="1"/>
  <c r="I17" i="1"/>
  <c r="L17" i="1"/>
  <c r="I13" i="1"/>
  <c r="L13" i="1"/>
  <c r="I9" i="1"/>
  <c r="L9" i="1"/>
  <c r="I276" i="1"/>
  <c r="I268" i="1"/>
  <c r="I260" i="1"/>
  <c r="I236" i="1"/>
  <c r="L236" i="1"/>
  <c r="I232" i="1"/>
  <c r="L232" i="1"/>
  <c r="I228" i="1"/>
  <c r="L228" i="1"/>
  <c r="I224" i="1"/>
  <c r="L224" i="1"/>
  <c r="I220" i="1"/>
  <c r="L220" i="1"/>
  <c r="I216" i="1"/>
  <c r="L216" i="1"/>
  <c r="I212" i="1"/>
  <c r="L212" i="1"/>
  <c r="I208" i="1"/>
  <c r="L208" i="1"/>
  <c r="I204" i="1"/>
  <c r="L204" i="1"/>
  <c r="I200" i="1"/>
  <c r="L200" i="1"/>
  <c r="I196" i="1"/>
  <c r="L196" i="1"/>
  <c r="I192" i="1"/>
  <c r="L192" i="1"/>
  <c r="I188" i="1"/>
  <c r="L188" i="1"/>
  <c r="I184" i="1"/>
  <c r="L184" i="1"/>
  <c r="I180" i="1"/>
  <c r="L180" i="1"/>
  <c r="I176" i="1"/>
  <c r="L176" i="1"/>
  <c r="I156" i="1"/>
  <c r="L156" i="1"/>
  <c r="I148" i="1"/>
  <c r="L148" i="1"/>
  <c r="I140" i="1"/>
  <c r="L140" i="1"/>
  <c r="I132" i="1"/>
  <c r="L132" i="1"/>
  <c r="I124" i="1"/>
  <c r="L124" i="1"/>
  <c r="I116" i="1"/>
  <c r="L116" i="1"/>
  <c r="I80" i="1"/>
  <c r="L80" i="1"/>
  <c r="I76" i="1"/>
  <c r="L76" i="1"/>
  <c r="I72" i="1"/>
  <c r="L72" i="1"/>
  <c r="I68" i="1"/>
  <c r="L68" i="1"/>
  <c r="I60" i="1"/>
  <c r="L60" i="1"/>
  <c r="I56" i="1"/>
  <c r="L56" i="1"/>
  <c r="I52" i="1"/>
  <c r="L52" i="1"/>
  <c r="I48" i="1"/>
  <c r="L48" i="1"/>
  <c r="I44" i="1"/>
  <c r="L44" i="1"/>
  <c r="I40" i="1"/>
  <c r="L40" i="1"/>
  <c r="I36" i="1"/>
  <c r="L36" i="1"/>
  <c r="I28" i="1"/>
  <c r="L28" i="1"/>
  <c r="I24" i="1"/>
  <c r="L24" i="1"/>
  <c r="I20" i="1"/>
  <c r="L20" i="1"/>
  <c r="I16" i="1"/>
  <c r="L16" i="1"/>
  <c r="I12" i="1"/>
  <c r="L12" i="1"/>
  <c r="I8" i="1"/>
  <c r="L8" i="1"/>
  <c r="L4" i="1"/>
  <c r="I279" i="1"/>
  <c r="I271" i="1"/>
  <c r="I267" i="1"/>
  <c r="I263" i="1"/>
  <c r="I259" i="1"/>
  <c r="I235" i="1"/>
  <c r="L235" i="1"/>
  <c r="I231" i="1"/>
  <c r="L231" i="1"/>
  <c r="I227" i="1"/>
  <c r="L227" i="1"/>
  <c r="I219" i="1"/>
  <c r="L219" i="1"/>
  <c r="I215" i="1"/>
  <c r="L215" i="1"/>
  <c r="I211" i="1"/>
  <c r="L211" i="1"/>
  <c r="I203" i="1"/>
  <c r="L203" i="1"/>
  <c r="I199" i="1"/>
  <c r="L199" i="1"/>
  <c r="I195" i="1"/>
  <c r="L195" i="1"/>
  <c r="I187" i="1"/>
  <c r="L187" i="1"/>
  <c r="I183" i="1"/>
  <c r="L183" i="1"/>
  <c r="I179" i="1"/>
  <c r="L179" i="1"/>
  <c r="I163" i="1"/>
  <c r="L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8" i="1"/>
  <c r="A319" i="1"/>
  <c r="I313" i="1"/>
  <c r="L313" i="1"/>
  <c r="X313" i="1"/>
  <c r="N313" i="1"/>
  <c r="S313" i="1"/>
  <c r="G313" i="1"/>
  <c r="G326" i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53BAF743-45C5-C541-A8A8-7226409DD893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4DBA9D1-55EC-0147-87D0-FBD7AFB35611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<sst xmlns="http://schemas.openxmlformats.org/spreadsheetml/2006/main" count="2685" uniqueCount="917">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</sst>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"/>
    <numFmt numFmtId="167" formatCode="#,##0.00\ _€"/>
    <numFmt numFmtId="168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92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right"/>
    </xf>
    <xf numFmtId="167" fontId="6" fillId="0" borderId="27" xfId="0" applyNumberFormat="1" applyFont="1" applyBorder="1" applyAlignment="1" applyProtection="1">
      <alignment horizontal="right"/>
    </xf>
    <xf numFmtId="167" fontId="0" fillId="0" borderId="1" xfId="0" applyNumberFormat="1" applyBorder="1" applyAlignment="1" applyProtection="1">
      <alignment horizontal="right"/>
    </xf>
    <xf numFmtId="167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7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7" fontId="2" fillId="0" borderId="36" xfId="0" applyNumberFormat="1" applyFont="1" applyBorder="1" applyAlignment="1" applyProtection="1">
      <alignment horizontal="right"/>
    </xf>
    <xf numFmtId="167" fontId="6" fillId="0" borderId="37" xfId="0" applyNumberFormat="1" applyFont="1" applyBorder="1" applyAlignment="1" applyProtection="1">
      <alignment horizontal="right"/>
    </xf>
    <xf numFmtId="167" fontId="0" fillId="0" borderId="3" xfId="0" applyNumberFormat="1" applyBorder="1" applyAlignment="1" applyProtection="1">
      <alignment horizontal="right"/>
    </xf>
    <xf numFmtId="167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7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7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 applyProtection="1">
      <alignment horizontal="right"/>
    </xf>
    <xf numFmtId="167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7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8" fontId="9" fillId="0" borderId="47" xfId="0" applyNumberFormat="1" applyFont="1" applyFill="1" applyBorder="1" applyAlignment="1" applyProtection="1">
      <alignment horizontal="center"/>
      <protection locked="0"/>
    </xf>
    <xf numFmtId="168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7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8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8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7" fontId="2" fillId="0" borderId="25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8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7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8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8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8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7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8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7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8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7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8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8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7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8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7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8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6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7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16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5" fontId="9" fillId="0" borderId="0" xfId="1" applyFont="1" applyFill="1" applyBorder="1" applyAlignment="1" applyProtection="1">
      <alignment horizontal="center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86"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80" zoomScaleNormal="80" workbookViewId="0">
      <pane xSplit="9" ySplit="2" topLeftCell="J3" activePane="bottomRight" state="frozen"/>
      <selection activeCell="C1" sqref="C1"/>
      <selection pane="topRight" activeCell="C1" sqref="C1"/>
      <selection pane="bottomLeft" activeCell="C1" sqref="C1"/>
      <selection pane="bottomRight" activeCell="M269" sqref="M269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8" customWidth="1"/>
    <col min="19" max="19" width="9.6640625" style="229" customWidth="1"/>
    <col min="20" max="20" width="11.6640625" style="229" customWidth="1"/>
    <col min="21" max="21" width="12.6640625" style="229" bestFit="1" customWidth="1"/>
    <col min="22" max="22" width="10.6640625" style="229" customWidth="1"/>
    <col min="23" max="23" width="12.6640625" style="270" customWidth="1"/>
    <col min="24" max="24" width="9.6640625" style="271" customWidth="1"/>
    <col min="25" max="25" width="11.6640625" style="271" customWidth="1"/>
    <col min="26" max="26" width="9.6640625" style="271" customWidth="1"/>
    <col min="27" max="27" width="10.6640625" style="271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0" t="s">
        <v>22</v>
      </c>
      <c r="N1" s="281"/>
      <c r="O1" s="281"/>
      <c r="P1" s="281"/>
      <c r="Q1" s="282"/>
      <c r="R1" s="283" t="s">
        <v>23</v>
      </c>
      <c r="S1" s="284"/>
      <c r="T1" s="284"/>
      <c r="U1" s="284"/>
      <c r="V1" s="285"/>
      <c r="W1" s="286" t="s">
        <v>24</v>
      </c>
      <c r="X1" s="287"/>
      <c r="Y1" s="287"/>
      <c r="Z1" s="287"/>
      <c r="AA1" s="288"/>
      <c r="AB1" s="31" t="s">
        <v>4</v>
      </c>
      <c r="AC1" s="289" t="s">
        <v>5</v>
      </c>
      <c r="AD1" s="290"/>
      <c r="AE1" s="290"/>
      <c r="AF1" s="290"/>
      <c r="AG1" s="291"/>
      <c r="AH1" s="145" t="s">
        <v>459</v>
      </c>
      <c r="AI1" s="145" t="s">
        <v>457</v>
      </c>
      <c r="AJ1" s="145" t="s">
        <v>455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3" t="s">
        <v>21</v>
      </c>
      <c r="S2" s="194" t="s">
        <v>15</v>
      </c>
      <c r="T2" s="194" t="s">
        <v>40</v>
      </c>
      <c r="U2" s="194" t="s">
        <v>19</v>
      </c>
      <c r="V2" s="195" t="s">
        <v>20</v>
      </c>
      <c r="W2" s="230" t="s">
        <v>21</v>
      </c>
      <c r="X2" s="231" t="s">
        <v>15</v>
      </c>
      <c r="Y2" s="231" t="s">
        <v>40</v>
      </c>
      <c r="Z2" s="231" t="s">
        <v>19</v>
      </c>
      <c r="AA2" s="232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146" t="s">
        <v>460</v>
      </c>
      <c r="AI2" s="146" t="s">
        <v>458</v>
      </c>
      <c r="AJ2" s="146" t="s">
        <v>456</v>
      </c>
    </row>
    <row r="3" spans="1:36" s="3" customFormat="1" ht="15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51"/>
      <c r="P3" s="147"/>
      <c r="Q3" s="61"/>
      <c r="R3" s="196"/>
      <c r="S3" s="197"/>
      <c r="T3" s="198"/>
      <c r="U3" s="199"/>
      <c r="V3" s="200"/>
      <c r="W3" s="233"/>
      <c r="X3" s="234"/>
      <c r="Y3" s="235"/>
      <c r="Z3" s="236"/>
      <c r="AA3" s="237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9" t="s">
        <v>44</v>
      </c>
      <c r="AI3" s="189"/>
      <c r="AJ3" s="189"/>
    </row>
    <row r="4" spans="1:36" s="3" customFormat="1" ht="15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2"/>
      <c r="P4" s="148"/>
      <c r="Q4" s="39"/>
      <c r="R4" s="201"/>
      <c r="S4" s="202"/>
      <c r="T4" s="203"/>
      <c r="U4" s="204"/>
      <c r="V4" s="205"/>
      <c r="W4" s="238"/>
      <c r="X4" s="239"/>
      <c r="Y4" s="240"/>
      <c r="Z4" s="241"/>
      <c r="AA4" s="242"/>
      <c r="AB4" s="26"/>
      <c r="AC4" s="27"/>
      <c r="AD4" s="36" t="str">
        <f t="shared" si="4"/>
        <v/>
      </c>
      <c r="AE4" s="28"/>
      <c r="AF4" s="29"/>
      <c r="AG4" s="30"/>
      <c r="AH4" s="189" t="s">
        <v>45</v>
      </c>
      <c r="AI4" s="189"/>
      <c r="AJ4" s="189"/>
    </row>
    <row r="5" spans="1:36" s="3" customFormat="1" ht="15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2"/>
      <c r="P5" s="148"/>
      <c r="Q5" s="39"/>
      <c r="R5" s="201"/>
      <c r="S5" s="202"/>
      <c r="T5" s="203"/>
      <c r="U5" s="204"/>
      <c r="V5" s="205"/>
      <c r="W5" s="238"/>
      <c r="X5" s="239"/>
      <c r="Y5" s="240"/>
      <c r="Z5" s="241"/>
      <c r="AA5" s="242"/>
      <c r="AB5" s="26"/>
      <c r="AC5" s="27"/>
      <c r="AD5" s="36" t="str">
        <f t="shared" si="4"/>
        <v/>
      </c>
      <c r="AE5" s="28"/>
      <c r="AF5" s="29"/>
      <c r="AG5" s="30"/>
      <c r="AH5" s="189" t="s">
        <v>81</v>
      </c>
      <c r="AI5" s="189"/>
      <c r="AJ5" s="189"/>
    </row>
    <row r="6" spans="1:36" s="3" customFormat="1" ht="15" customHeight="1" x14ac:dyDescent="0.1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2"/>
      <c r="P6" s="148"/>
      <c r="Q6" s="39"/>
      <c r="R6" s="201"/>
      <c r="S6" s="202"/>
      <c r="T6" s="203"/>
      <c r="U6" s="204"/>
      <c r="V6" s="205"/>
      <c r="W6" s="238"/>
      <c r="X6" s="239"/>
      <c r="Y6" s="240"/>
      <c r="Z6" s="241"/>
      <c r="AA6" s="242"/>
      <c r="AB6" s="26"/>
      <c r="AC6" s="27"/>
      <c r="AD6" s="36" t="str">
        <f t="shared" si="4"/>
        <v/>
      </c>
      <c r="AE6" s="28"/>
      <c r="AF6" s="29"/>
      <c r="AG6" s="30"/>
      <c r="AH6" s="189" t="s">
        <v>82</v>
      </c>
      <c r="AI6" s="189"/>
      <c r="AJ6" s="189"/>
    </row>
    <row r="7" spans="1:36" s="3" customFormat="1" ht="15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2"/>
      <c r="P7" s="148"/>
      <c r="Q7" s="39"/>
      <c r="R7" s="201"/>
      <c r="S7" s="202"/>
      <c r="T7" s="203"/>
      <c r="U7" s="204"/>
      <c r="V7" s="205"/>
      <c r="W7" s="238"/>
      <c r="X7" s="239"/>
      <c r="Y7" s="240"/>
      <c r="Z7" s="241"/>
      <c r="AA7" s="242"/>
      <c r="AB7" s="26"/>
      <c r="AC7" s="27"/>
      <c r="AD7" s="36" t="str">
        <f t="shared" si="4"/>
        <v/>
      </c>
      <c r="AE7" s="28"/>
      <c r="AF7" s="29"/>
      <c r="AG7" s="30"/>
      <c r="AH7" s="189" t="s">
        <v>83</v>
      </c>
      <c r="AI7" s="189"/>
      <c r="AJ7" s="189"/>
    </row>
    <row r="8" spans="1:36" s="3" customFormat="1" ht="15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2"/>
      <c r="P8" s="148"/>
      <c r="Q8" s="39"/>
      <c r="R8" s="201"/>
      <c r="S8" s="202"/>
      <c r="T8" s="203"/>
      <c r="U8" s="204"/>
      <c r="V8" s="205"/>
      <c r="W8" s="238"/>
      <c r="X8" s="239"/>
      <c r="Y8" s="240"/>
      <c r="Z8" s="241"/>
      <c r="AA8" s="242"/>
      <c r="AB8" s="26"/>
      <c r="AC8" s="27"/>
      <c r="AD8" s="36" t="str">
        <f t="shared" si="4"/>
        <v/>
      </c>
      <c r="AE8" s="28"/>
      <c r="AF8" s="29"/>
      <c r="AG8" s="30"/>
      <c r="AH8" s="189" t="s">
        <v>84</v>
      </c>
      <c r="AI8" s="189"/>
      <c r="AJ8" s="189"/>
    </row>
    <row r="9" spans="1:36" s="3" customFormat="1" ht="15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2"/>
      <c r="P9" s="148"/>
      <c r="Q9" s="39"/>
      <c r="R9" s="201"/>
      <c r="S9" s="202"/>
      <c r="T9" s="203"/>
      <c r="U9" s="204"/>
      <c r="V9" s="205"/>
      <c r="W9" s="238"/>
      <c r="X9" s="239"/>
      <c r="Y9" s="240"/>
      <c r="Z9" s="241"/>
      <c r="AA9" s="242"/>
      <c r="AB9" s="26"/>
      <c r="AC9" s="27"/>
      <c r="AD9" s="36" t="str">
        <f t="shared" si="4"/>
        <v/>
      </c>
      <c r="AE9" s="28"/>
      <c r="AF9" s="29"/>
      <c r="AG9" s="30"/>
      <c r="AH9" s="189" t="s">
        <v>85</v>
      </c>
      <c r="AI9" s="189"/>
      <c r="AJ9" s="189"/>
    </row>
    <row r="10" spans="1:36" s="3" customFormat="1" ht="15" customHeight="1" x14ac:dyDescent="0.15">
      <c r="A10" s="14" t="s">
        <v>8</v>
      </c>
      <c r="B10" s="15" t="s">
        <v>63</v>
      </c>
      <c r="C10" s="16" t="s">
        <v>706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2" t="s">
        <v>839</v>
      </c>
      <c r="P10" s="148" t="s">
        <v>125</v>
      </c>
      <c r="Q10" s="39"/>
      <c r="R10" s="201"/>
      <c r="S10" s="202"/>
      <c r="T10" s="203"/>
      <c r="U10" s="204"/>
      <c r="V10" s="205"/>
      <c r="W10" s="238"/>
      <c r="X10" s="239"/>
      <c r="Y10" s="240"/>
      <c r="Z10" s="241"/>
      <c r="AA10" s="242"/>
      <c r="AB10" s="26"/>
      <c r="AC10" s="27"/>
      <c r="AD10" s="36" t="str">
        <f t="shared" si="4"/>
        <v/>
      </c>
      <c r="AE10" s="28"/>
      <c r="AF10" s="29"/>
      <c r="AG10" s="30"/>
      <c r="AH10" s="189" t="s">
        <v>86</v>
      </c>
      <c r="AI10" s="189"/>
      <c r="AJ10" s="189"/>
    </row>
    <row r="11" spans="1:36" s="3" customFormat="1" ht="15" customHeight="1" x14ac:dyDescent="0.1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2"/>
      <c r="P11" s="148"/>
      <c r="Q11" s="39"/>
      <c r="R11" s="201"/>
      <c r="S11" s="202"/>
      <c r="T11" s="203"/>
      <c r="U11" s="204"/>
      <c r="V11" s="205"/>
      <c r="W11" s="238"/>
      <c r="X11" s="239"/>
      <c r="Y11" s="240"/>
      <c r="Z11" s="241"/>
      <c r="AA11" s="242"/>
      <c r="AB11" s="26"/>
      <c r="AC11" s="27"/>
      <c r="AD11" s="36" t="str">
        <f t="shared" si="4"/>
        <v/>
      </c>
      <c r="AE11" s="28"/>
      <c r="AF11" s="29"/>
      <c r="AG11" s="30"/>
      <c r="AH11" s="189" t="s">
        <v>87</v>
      </c>
      <c r="AI11" s="189"/>
      <c r="AJ11" s="189"/>
    </row>
    <row r="12" spans="1:36" s="3" customFormat="1" ht="15" customHeight="1" x14ac:dyDescent="0.15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2"/>
      <c r="P12" s="148"/>
      <c r="Q12" s="39"/>
      <c r="R12" s="201"/>
      <c r="S12" s="202"/>
      <c r="T12" s="203"/>
      <c r="U12" s="204"/>
      <c r="V12" s="205"/>
      <c r="W12" s="238"/>
      <c r="X12" s="239"/>
      <c r="Y12" s="240"/>
      <c r="Z12" s="241"/>
      <c r="AA12" s="242"/>
      <c r="AB12" s="26"/>
      <c r="AC12" s="27"/>
      <c r="AD12" s="36"/>
      <c r="AE12" s="28"/>
      <c r="AF12" s="29"/>
      <c r="AG12" s="30"/>
      <c r="AH12" s="189" t="s">
        <v>89</v>
      </c>
      <c r="AI12" s="189"/>
      <c r="AJ12" s="189"/>
    </row>
    <row r="13" spans="1:36" s="3" customFormat="1" ht="15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2"/>
      <c r="P13" s="148" t="s">
        <v>125</v>
      </c>
      <c r="Q13" s="39"/>
      <c r="R13" s="201" t="s">
        <v>144</v>
      </c>
      <c r="S13" s="202">
        <v>74</v>
      </c>
      <c r="T13" s="203"/>
      <c r="U13" s="204" t="s">
        <v>133</v>
      </c>
      <c r="V13" s="205"/>
      <c r="W13" s="238" t="s">
        <v>144</v>
      </c>
      <c r="X13" s="239">
        <v>74</v>
      </c>
      <c r="Y13" s="240"/>
      <c r="Z13" s="241" t="s">
        <v>150</v>
      </c>
      <c r="AA13" s="242"/>
      <c r="AB13" s="26"/>
      <c r="AC13" s="27"/>
      <c r="AD13" s="36"/>
      <c r="AE13" s="28"/>
      <c r="AF13" s="29"/>
      <c r="AG13" s="30"/>
      <c r="AH13" s="189" t="s">
        <v>88</v>
      </c>
      <c r="AI13" s="189"/>
      <c r="AJ13" s="189"/>
    </row>
    <row r="14" spans="1:36" s="3" customFormat="1" ht="15" customHeight="1" x14ac:dyDescent="0.15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2"/>
      <c r="P14" s="148" t="s">
        <v>125</v>
      </c>
      <c r="Q14" s="39"/>
      <c r="R14" s="201" t="s">
        <v>144</v>
      </c>
      <c r="S14" s="202">
        <v>110</v>
      </c>
      <c r="T14" s="203"/>
      <c r="U14" s="204" t="s">
        <v>133</v>
      </c>
      <c r="V14" s="205"/>
      <c r="W14" s="238"/>
      <c r="X14" s="239"/>
      <c r="Y14" s="240"/>
      <c r="Z14" s="241"/>
      <c r="AA14" s="242"/>
      <c r="AB14" s="26"/>
      <c r="AC14" s="27"/>
      <c r="AD14" s="36"/>
      <c r="AE14" s="28"/>
      <c r="AF14" s="29"/>
      <c r="AG14" s="30"/>
      <c r="AH14" s="189" t="s">
        <v>90</v>
      </c>
      <c r="AI14" s="189"/>
      <c r="AJ14" s="189"/>
    </row>
    <row r="15" spans="1:36" s="3" customFormat="1" ht="15" customHeight="1" x14ac:dyDescent="0.15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2" t="s">
        <v>572</v>
      </c>
      <c r="P15" s="148" t="s">
        <v>125</v>
      </c>
      <c r="Q15" s="39">
        <v>44809</v>
      </c>
      <c r="R15" s="201" t="s">
        <v>107</v>
      </c>
      <c r="S15" s="202">
        <v>85</v>
      </c>
      <c r="T15" s="203" t="s">
        <v>573</v>
      </c>
      <c r="U15" s="204" t="s">
        <v>133</v>
      </c>
      <c r="V15" s="205"/>
      <c r="W15" s="238"/>
      <c r="X15" s="239"/>
      <c r="Y15" s="240"/>
      <c r="Z15" s="241"/>
      <c r="AA15" s="242"/>
      <c r="AB15" s="26"/>
      <c r="AC15" s="27"/>
      <c r="AD15" s="36"/>
      <c r="AE15" s="28"/>
      <c r="AF15" s="29"/>
      <c r="AG15" s="30"/>
      <c r="AH15" s="189" t="s">
        <v>91</v>
      </c>
      <c r="AI15" s="189"/>
      <c r="AJ15" s="189"/>
    </row>
    <row r="16" spans="1:36" s="3" customFormat="1" ht="15" customHeight="1" x14ac:dyDescent="0.15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2"/>
      <c r="P16" s="148"/>
      <c r="Q16" s="39"/>
      <c r="R16" s="201"/>
      <c r="S16" s="202"/>
      <c r="T16" s="203"/>
      <c r="U16" s="204"/>
      <c r="V16" s="205"/>
      <c r="W16" s="238"/>
      <c r="X16" s="239"/>
      <c r="Y16" s="240"/>
      <c r="Z16" s="241"/>
      <c r="AA16" s="242"/>
      <c r="AB16" s="26"/>
      <c r="AC16" s="27"/>
      <c r="AD16" s="36"/>
      <c r="AE16" s="28"/>
      <c r="AF16" s="29"/>
      <c r="AG16" s="30"/>
      <c r="AH16" s="189" t="s">
        <v>92</v>
      </c>
      <c r="AI16" s="189"/>
      <c r="AJ16" s="189"/>
    </row>
    <row r="17" spans="1:36" s="3" customFormat="1" ht="15" customHeight="1" x14ac:dyDescent="0.15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2"/>
      <c r="P17" s="148"/>
      <c r="Q17" s="39"/>
      <c r="R17" s="201"/>
      <c r="S17" s="202"/>
      <c r="T17" s="203"/>
      <c r="U17" s="204"/>
      <c r="V17" s="205"/>
      <c r="W17" s="238"/>
      <c r="X17" s="239"/>
      <c r="Y17" s="240"/>
      <c r="Z17" s="241"/>
      <c r="AA17" s="242"/>
      <c r="AB17" s="26"/>
      <c r="AC17" s="27"/>
      <c r="AD17" s="36"/>
      <c r="AE17" s="28"/>
      <c r="AF17" s="29"/>
      <c r="AG17" s="30"/>
      <c r="AH17" s="189" t="s">
        <v>96</v>
      </c>
      <c r="AI17" s="189"/>
      <c r="AJ17" s="189"/>
    </row>
    <row r="18" spans="1:36" s="3" customFormat="1" ht="15" customHeight="1" x14ac:dyDescent="0.15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2"/>
      <c r="P18" s="148"/>
      <c r="Q18" s="39"/>
      <c r="R18" s="201"/>
      <c r="S18" s="202"/>
      <c r="T18" s="203"/>
      <c r="U18" s="204"/>
      <c r="V18" s="205"/>
      <c r="W18" s="238"/>
      <c r="X18" s="239"/>
      <c r="Y18" s="240"/>
      <c r="Z18" s="241"/>
      <c r="AA18" s="242"/>
      <c r="AB18" s="26"/>
      <c r="AC18" s="27"/>
      <c r="AD18" s="36"/>
      <c r="AE18" s="28"/>
      <c r="AF18" s="29"/>
      <c r="AG18" s="30"/>
      <c r="AH18" s="189" t="s">
        <v>93</v>
      </c>
      <c r="AI18" s="189"/>
      <c r="AJ18" s="189"/>
    </row>
    <row r="19" spans="1:36" s="3" customFormat="1" ht="15" customHeight="1" x14ac:dyDescent="0.15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2"/>
      <c r="P19" s="148"/>
      <c r="Q19" s="39"/>
      <c r="R19" s="201"/>
      <c r="S19" s="202"/>
      <c r="T19" s="203"/>
      <c r="U19" s="204"/>
      <c r="V19" s="205"/>
      <c r="W19" s="238"/>
      <c r="X19" s="239"/>
      <c r="Y19" s="240"/>
      <c r="Z19" s="241"/>
      <c r="AA19" s="242"/>
      <c r="AB19" s="26"/>
      <c r="AC19" s="27"/>
      <c r="AD19" s="36"/>
      <c r="AE19" s="28"/>
      <c r="AF19" s="29"/>
      <c r="AG19" s="30"/>
      <c r="AH19" s="189" t="s">
        <v>94</v>
      </c>
      <c r="AI19" s="189"/>
      <c r="AJ19" s="189"/>
    </row>
    <row r="20" spans="1:36" s="3" customFormat="1" ht="15" customHeight="1" x14ac:dyDescent="0.15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2"/>
      <c r="P20" s="148"/>
      <c r="Q20" s="39"/>
      <c r="R20" s="201"/>
      <c r="S20" s="202"/>
      <c r="T20" s="203"/>
      <c r="U20" s="204"/>
      <c r="V20" s="205"/>
      <c r="W20" s="238"/>
      <c r="X20" s="239"/>
      <c r="Y20" s="240"/>
      <c r="Z20" s="241"/>
      <c r="AA20" s="242"/>
      <c r="AB20" s="26"/>
      <c r="AC20" s="27"/>
      <c r="AD20" s="36"/>
      <c r="AE20" s="28"/>
      <c r="AF20" s="29"/>
      <c r="AG20" s="30"/>
      <c r="AH20" s="189" t="s">
        <v>95</v>
      </c>
      <c r="AI20" s="189"/>
      <c r="AJ20" s="189"/>
    </row>
    <row r="21" spans="1:36" s="3" customFormat="1" ht="15" customHeight="1" x14ac:dyDescent="0.15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2" t="s">
        <v>154</v>
      </c>
      <c r="P21" s="148" t="s">
        <v>109</v>
      </c>
      <c r="Q21" s="39">
        <v>44746</v>
      </c>
      <c r="R21" s="201"/>
      <c r="S21" s="202"/>
      <c r="T21" s="203"/>
      <c r="U21" s="204"/>
      <c r="V21" s="205"/>
      <c r="W21" s="238"/>
      <c r="X21" s="239"/>
      <c r="Y21" s="240"/>
      <c r="Z21" s="241"/>
      <c r="AA21" s="242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9" t="s">
        <v>353</v>
      </c>
      <c r="AI21" s="189"/>
      <c r="AJ21" s="189"/>
    </row>
    <row r="22" spans="1:36" s="4" customFormat="1" ht="15" customHeight="1" x14ac:dyDescent="0.15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2" t="s">
        <v>155</v>
      </c>
      <c r="P22" s="148" t="s">
        <v>125</v>
      </c>
      <c r="Q22" s="39">
        <v>44809</v>
      </c>
      <c r="R22" s="201"/>
      <c r="S22" s="202"/>
      <c r="T22" s="203"/>
      <c r="U22" s="204"/>
      <c r="V22" s="205"/>
      <c r="W22" s="238"/>
      <c r="X22" s="239"/>
      <c r="Y22" s="240"/>
      <c r="Z22" s="241"/>
      <c r="AA22" s="242"/>
      <c r="AB22" s="26"/>
      <c r="AC22" s="27"/>
      <c r="AD22" s="36" t="str">
        <f t="shared" si="5"/>
        <v/>
      </c>
      <c r="AE22" s="28"/>
      <c r="AF22" s="29"/>
      <c r="AG22" s="30"/>
      <c r="AH22" s="189" t="s">
        <v>181</v>
      </c>
      <c r="AI22" s="189"/>
      <c r="AJ22" s="189"/>
    </row>
    <row r="23" spans="1:36" s="4" customFormat="1" ht="15" customHeight="1" x14ac:dyDescent="0.15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2" t="s">
        <v>156</v>
      </c>
      <c r="P23" s="148" t="s">
        <v>329</v>
      </c>
      <c r="Q23" s="39">
        <v>44789</v>
      </c>
      <c r="R23" s="201"/>
      <c r="S23" s="202"/>
      <c r="T23" s="203"/>
      <c r="U23" s="204"/>
      <c r="V23" s="205"/>
      <c r="W23" s="238"/>
      <c r="X23" s="239"/>
      <c r="Y23" s="240"/>
      <c r="Z23" s="241"/>
      <c r="AA23" s="242"/>
      <c r="AB23" s="26"/>
      <c r="AC23" s="27"/>
      <c r="AD23" s="36" t="str">
        <f t="shared" si="5"/>
        <v/>
      </c>
      <c r="AE23" s="28"/>
      <c r="AF23" s="29"/>
      <c r="AG23" s="30"/>
      <c r="AH23" s="189" t="s">
        <v>182</v>
      </c>
      <c r="AI23" s="189"/>
      <c r="AJ23" s="189"/>
    </row>
    <row r="24" spans="1:36" s="4" customFormat="1" ht="15" customHeight="1" x14ac:dyDescent="0.15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2" t="s">
        <v>157</v>
      </c>
      <c r="P24" s="148" t="s">
        <v>114</v>
      </c>
      <c r="Q24" s="39">
        <v>44746</v>
      </c>
      <c r="R24" s="201"/>
      <c r="S24" s="202"/>
      <c r="T24" s="203"/>
      <c r="U24" s="204"/>
      <c r="V24" s="205"/>
      <c r="W24" s="238"/>
      <c r="X24" s="239"/>
      <c r="Y24" s="240"/>
      <c r="Z24" s="241"/>
      <c r="AA24" s="242"/>
      <c r="AB24" s="26"/>
      <c r="AC24" s="27"/>
      <c r="AD24" s="36" t="str">
        <f t="shared" si="5"/>
        <v/>
      </c>
      <c r="AE24" s="28"/>
      <c r="AF24" s="29"/>
      <c r="AG24" s="30"/>
      <c r="AH24" s="189" t="s">
        <v>182</v>
      </c>
      <c r="AI24" s="189"/>
      <c r="AJ24" s="189"/>
    </row>
    <row r="25" spans="1:36" s="4" customFormat="1" ht="15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2"/>
      <c r="P25" s="148"/>
      <c r="Q25" s="39">
        <v>44743</v>
      </c>
      <c r="R25" s="201"/>
      <c r="S25" s="202"/>
      <c r="T25" s="203"/>
      <c r="U25" s="204"/>
      <c r="V25" s="205"/>
      <c r="W25" s="238"/>
      <c r="X25" s="239"/>
      <c r="Y25" s="240"/>
      <c r="Z25" s="241"/>
      <c r="AA25" s="242"/>
      <c r="AB25" s="26"/>
      <c r="AC25" s="27"/>
      <c r="AD25" s="36" t="str">
        <f t="shared" si="5"/>
        <v/>
      </c>
      <c r="AE25" s="28"/>
      <c r="AF25" s="29"/>
      <c r="AG25" s="30"/>
      <c r="AH25" s="189" t="s">
        <v>170</v>
      </c>
      <c r="AI25" s="189"/>
      <c r="AJ25" s="189"/>
    </row>
    <row r="26" spans="1:36" s="4" customFormat="1" ht="15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2"/>
      <c r="P26" s="148"/>
      <c r="Q26" s="39">
        <v>44743</v>
      </c>
      <c r="R26" s="201"/>
      <c r="S26" s="202"/>
      <c r="T26" s="203"/>
      <c r="U26" s="204"/>
      <c r="V26" s="205"/>
      <c r="W26" s="238"/>
      <c r="X26" s="239"/>
      <c r="Y26" s="240"/>
      <c r="Z26" s="241"/>
      <c r="AA26" s="242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9" t="s">
        <v>170</v>
      </c>
      <c r="AI26" s="189"/>
      <c r="AJ26" s="189"/>
    </row>
    <row r="27" spans="1:36" s="4" customFormat="1" ht="15" customHeight="1" x14ac:dyDescent="0.15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2">
        <v>6741045</v>
      </c>
      <c r="P27" s="148" t="s">
        <v>114</v>
      </c>
      <c r="Q27" s="39">
        <v>44746</v>
      </c>
      <c r="R27" s="201" t="s">
        <v>461</v>
      </c>
      <c r="S27" s="202">
        <v>50</v>
      </c>
      <c r="T27" s="203" t="s">
        <v>463</v>
      </c>
      <c r="U27" s="204"/>
      <c r="V27" s="205"/>
      <c r="W27" s="238"/>
      <c r="X27" s="239"/>
      <c r="Y27" s="240"/>
      <c r="Z27" s="241"/>
      <c r="AA27" s="242"/>
      <c r="AB27" s="26"/>
      <c r="AC27" s="27"/>
      <c r="AD27" s="36" t="str">
        <f t="shared" si="5"/>
        <v/>
      </c>
      <c r="AE27" s="28"/>
      <c r="AF27" s="29"/>
      <c r="AG27" s="30"/>
      <c r="AH27" s="189" t="s">
        <v>166</v>
      </c>
      <c r="AI27" s="189"/>
      <c r="AJ27" s="189"/>
    </row>
    <row r="28" spans="1:36" s="4" customFormat="1" ht="15" customHeight="1" x14ac:dyDescent="0.15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2">
        <v>6741046</v>
      </c>
      <c r="P28" s="148" t="s">
        <v>115</v>
      </c>
      <c r="Q28" s="39">
        <v>44789</v>
      </c>
      <c r="R28" s="201" t="s">
        <v>461</v>
      </c>
      <c r="S28" s="202">
        <v>50</v>
      </c>
      <c r="T28" s="203" t="s">
        <v>462</v>
      </c>
      <c r="U28" s="204"/>
      <c r="V28" s="205"/>
      <c r="W28" s="238"/>
      <c r="X28" s="239"/>
      <c r="Y28" s="240"/>
      <c r="Z28" s="241"/>
      <c r="AA28" s="242"/>
      <c r="AB28" s="26"/>
      <c r="AC28" s="27"/>
      <c r="AD28" s="36" t="str">
        <f t="shared" si="5"/>
        <v/>
      </c>
      <c r="AE28" s="28"/>
      <c r="AF28" s="29"/>
      <c r="AG28" s="30"/>
      <c r="AH28" s="189" t="s">
        <v>166</v>
      </c>
      <c r="AI28" s="189"/>
      <c r="AJ28" s="189"/>
    </row>
    <row r="29" spans="1:36" s="4" customFormat="1" ht="15" customHeight="1" x14ac:dyDescent="0.15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2" t="s">
        <v>158</v>
      </c>
      <c r="P29" s="148" t="s">
        <v>125</v>
      </c>
      <c r="Q29" s="39">
        <v>44821</v>
      </c>
      <c r="R29" s="201" t="s">
        <v>107</v>
      </c>
      <c r="S29" s="202">
        <v>56.66</v>
      </c>
      <c r="T29" s="203" t="s">
        <v>152</v>
      </c>
      <c r="U29" s="204" t="s">
        <v>133</v>
      </c>
      <c r="V29" s="205"/>
      <c r="W29" s="238" t="s">
        <v>107</v>
      </c>
      <c r="X29" s="239">
        <v>56.66</v>
      </c>
      <c r="Y29" s="240" t="s">
        <v>124</v>
      </c>
      <c r="Z29" s="241" t="s">
        <v>150</v>
      </c>
      <c r="AA29" s="242"/>
      <c r="AB29" s="26"/>
      <c r="AC29" s="27"/>
      <c r="AD29" s="36" t="str">
        <f t="shared" si="5"/>
        <v/>
      </c>
      <c r="AE29" s="28"/>
      <c r="AF29" s="29"/>
      <c r="AG29" s="30"/>
      <c r="AH29" s="189" t="s">
        <v>179</v>
      </c>
      <c r="AI29" s="189"/>
      <c r="AJ29" s="189"/>
    </row>
    <row r="30" spans="1:36" s="4" customFormat="1" ht="15" customHeight="1" x14ac:dyDescent="0.15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2">
        <v>3778662</v>
      </c>
      <c r="P30" s="148" t="s">
        <v>114</v>
      </c>
      <c r="Q30" s="39">
        <v>44746</v>
      </c>
      <c r="R30" s="201"/>
      <c r="S30" s="202"/>
      <c r="T30" s="203"/>
      <c r="U30" s="204"/>
      <c r="V30" s="205"/>
      <c r="W30" s="238"/>
      <c r="X30" s="239"/>
      <c r="Y30" s="240"/>
      <c r="Z30" s="241"/>
      <c r="AA30" s="242"/>
      <c r="AB30" s="26"/>
      <c r="AC30" s="27"/>
      <c r="AD30" s="36" t="str">
        <f t="shared" si="5"/>
        <v/>
      </c>
      <c r="AE30" s="28"/>
      <c r="AF30" s="29"/>
      <c r="AG30" s="30"/>
      <c r="AH30" s="189" t="s">
        <v>172</v>
      </c>
      <c r="AI30" s="189"/>
      <c r="AJ30" s="189"/>
    </row>
    <row r="31" spans="1:36" s="4" customFormat="1" ht="15" customHeight="1" x14ac:dyDescent="0.15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2">
        <v>9640783</v>
      </c>
      <c r="P31" s="148" t="s">
        <v>114</v>
      </c>
      <c r="Q31" s="39">
        <v>44746</v>
      </c>
      <c r="R31" s="201"/>
      <c r="S31" s="202"/>
      <c r="T31" s="203"/>
      <c r="U31" s="204"/>
      <c r="V31" s="205"/>
      <c r="W31" s="238"/>
      <c r="X31" s="239"/>
      <c r="Y31" s="240"/>
      <c r="Z31" s="241"/>
      <c r="AA31" s="242"/>
      <c r="AB31" s="26"/>
      <c r="AC31" s="27"/>
      <c r="AD31" s="36" t="str">
        <f t="shared" si="5"/>
        <v/>
      </c>
      <c r="AE31" s="28"/>
      <c r="AF31" s="29"/>
      <c r="AG31" s="30"/>
      <c r="AH31" s="189" t="s">
        <v>175</v>
      </c>
      <c r="AI31" s="189"/>
      <c r="AJ31" s="189"/>
    </row>
    <row r="32" spans="1:36" ht="15" customHeight="1" x14ac:dyDescent="0.15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2">
        <v>1455080</v>
      </c>
      <c r="P32" s="148" t="s">
        <v>114</v>
      </c>
      <c r="Q32" s="39">
        <v>44746</v>
      </c>
      <c r="R32" s="201"/>
      <c r="S32" s="202"/>
      <c r="T32" s="203"/>
      <c r="U32" s="204"/>
      <c r="V32" s="205"/>
      <c r="W32" s="238"/>
      <c r="X32" s="239"/>
      <c r="Y32" s="240"/>
      <c r="Z32" s="241"/>
      <c r="AA32" s="242"/>
      <c r="AB32" s="26"/>
      <c r="AC32" s="27"/>
      <c r="AD32" s="36" t="str">
        <f t="shared" si="5"/>
        <v/>
      </c>
      <c r="AE32" s="28"/>
      <c r="AF32" s="29"/>
      <c r="AG32" s="30"/>
      <c r="AH32" s="189" t="s">
        <v>171</v>
      </c>
      <c r="AI32" s="189"/>
      <c r="AJ32" s="189"/>
    </row>
    <row r="33" spans="1:36" s="4" customFormat="1" ht="15" customHeight="1" x14ac:dyDescent="0.15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2">
        <v>8000295</v>
      </c>
      <c r="P33" s="148" t="s">
        <v>114</v>
      </c>
      <c r="Q33" s="39">
        <v>44746</v>
      </c>
      <c r="R33" s="201" t="s">
        <v>107</v>
      </c>
      <c r="S33" s="202">
        <v>115</v>
      </c>
      <c r="T33" s="203">
        <v>8000296</v>
      </c>
      <c r="U33" s="204" t="s">
        <v>125</v>
      </c>
      <c r="V33" s="205">
        <v>44809</v>
      </c>
      <c r="W33" s="238" t="s">
        <v>107</v>
      </c>
      <c r="X33" s="239">
        <v>115</v>
      </c>
      <c r="Y33" s="240">
        <v>8000296</v>
      </c>
      <c r="Z33" s="241" t="s">
        <v>133</v>
      </c>
      <c r="AA33" s="242"/>
      <c r="AB33" s="26"/>
      <c r="AC33" s="27"/>
      <c r="AD33" s="36" t="str">
        <f t="shared" si="5"/>
        <v/>
      </c>
      <c r="AE33" s="28"/>
      <c r="AF33" s="29"/>
      <c r="AG33" s="30"/>
      <c r="AH33" s="189" t="s">
        <v>173</v>
      </c>
      <c r="AI33" s="189"/>
      <c r="AJ33" s="189"/>
    </row>
    <row r="34" spans="1:36" s="4" customFormat="1" ht="15" customHeight="1" x14ac:dyDescent="0.15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2"/>
      <c r="P34" s="148"/>
      <c r="Q34" s="39"/>
      <c r="R34" s="201"/>
      <c r="S34" s="202"/>
      <c r="T34" s="203"/>
      <c r="U34" s="204"/>
      <c r="V34" s="205"/>
      <c r="W34" s="238"/>
      <c r="X34" s="239"/>
      <c r="Y34" s="240"/>
      <c r="Z34" s="241"/>
      <c r="AA34" s="242"/>
      <c r="AB34" s="26"/>
      <c r="AC34" s="27"/>
      <c r="AD34" s="36" t="str">
        <f t="shared" si="5"/>
        <v/>
      </c>
      <c r="AE34" s="28"/>
      <c r="AF34" s="29"/>
      <c r="AG34" s="30"/>
      <c r="AH34" s="189" t="s">
        <v>173</v>
      </c>
      <c r="AI34" s="189"/>
      <c r="AJ34" s="189"/>
    </row>
    <row r="35" spans="1:36" s="4" customFormat="1" ht="15" customHeight="1" x14ac:dyDescent="0.15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2">
        <v>3608425</v>
      </c>
      <c r="P35" s="148" t="s">
        <v>114</v>
      </c>
      <c r="Q35" s="39">
        <v>44746</v>
      </c>
      <c r="R35" s="201"/>
      <c r="S35" s="202"/>
      <c r="T35" s="203"/>
      <c r="U35" s="204"/>
      <c r="V35" s="205"/>
      <c r="W35" s="238"/>
      <c r="X35" s="239"/>
      <c r="Y35" s="240"/>
      <c r="Z35" s="241"/>
      <c r="AA35" s="242"/>
      <c r="AB35" s="26"/>
      <c r="AC35" s="27"/>
      <c r="AD35" s="36" t="str">
        <f t="shared" si="5"/>
        <v/>
      </c>
      <c r="AE35" s="28"/>
      <c r="AF35" s="29"/>
      <c r="AG35" s="30"/>
      <c r="AH35" s="189" t="s">
        <v>174</v>
      </c>
      <c r="AI35" s="189"/>
      <c r="AJ35" s="189"/>
    </row>
    <row r="36" spans="1:36" s="4" customFormat="1" ht="15" customHeight="1" x14ac:dyDescent="0.15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2" t="s">
        <v>159</v>
      </c>
      <c r="P36" s="148" t="s">
        <v>114</v>
      </c>
      <c r="Q36" s="39">
        <v>44746</v>
      </c>
      <c r="R36" s="201"/>
      <c r="S36" s="202"/>
      <c r="T36" s="203"/>
      <c r="U36" s="204"/>
      <c r="V36" s="205"/>
      <c r="W36" s="238"/>
      <c r="X36" s="239"/>
      <c r="Y36" s="240"/>
      <c r="Z36" s="241"/>
      <c r="AA36" s="242"/>
      <c r="AB36" s="26"/>
      <c r="AC36" s="27"/>
      <c r="AD36" s="36" t="str">
        <f t="shared" si="5"/>
        <v/>
      </c>
      <c r="AE36" s="28"/>
      <c r="AF36" s="29"/>
      <c r="AG36" s="30"/>
      <c r="AH36" s="189" t="s">
        <v>168</v>
      </c>
      <c r="AI36" s="189"/>
      <c r="AJ36" s="189"/>
    </row>
    <row r="37" spans="1:36" s="4" customFormat="1" ht="15" customHeight="1" x14ac:dyDescent="0.15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2">
        <v>1414949</v>
      </c>
      <c r="P37" s="148" t="s">
        <v>114</v>
      </c>
      <c r="Q37" s="39">
        <v>44746</v>
      </c>
      <c r="R37" s="201"/>
      <c r="S37" s="202"/>
      <c r="T37" s="203"/>
      <c r="U37" s="204"/>
      <c r="V37" s="205"/>
      <c r="W37" s="238"/>
      <c r="X37" s="239"/>
      <c r="Y37" s="240"/>
      <c r="Z37" s="241"/>
      <c r="AA37" s="242"/>
      <c r="AB37" s="26"/>
      <c r="AC37" s="27"/>
      <c r="AD37" s="36" t="str">
        <f t="shared" si="5"/>
        <v/>
      </c>
      <c r="AE37" s="28"/>
      <c r="AF37" s="29"/>
      <c r="AG37" s="30"/>
      <c r="AH37" s="189" t="s">
        <v>177</v>
      </c>
      <c r="AI37" s="189"/>
      <c r="AJ37" s="189"/>
    </row>
    <row r="38" spans="1:36" s="4" customFormat="1" ht="15" customHeight="1" x14ac:dyDescent="0.15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2" t="s">
        <v>160</v>
      </c>
      <c r="P38" s="148" t="s">
        <v>114</v>
      </c>
      <c r="Q38" s="39">
        <v>44746</v>
      </c>
      <c r="R38" s="201"/>
      <c r="S38" s="202"/>
      <c r="T38" s="203"/>
      <c r="U38" s="204"/>
      <c r="V38" s="205"/>
      <c r="W38" s="238"/>
      <c r="X38" s="239"/>
      <c r="Y38" s="240"/>
      <c r="Z38" s="241"/>
      <c r="AA38" s="242"/>
      <c r="AB38" s="26"/>
      <c r="AC38" s="27"/>
      <c r="AD38" s="36" t="str">
        <f t="shared" si="5"/>
        <v/>
      </c>
      <c r="AE38" s="28"/>
      <c r="AF38" s="29"/>
      <c r="AG38" s="30"/>
      <c r="AH38" s="189" t="s">
        <v>176</v>
      </c>
      <c r="AI38" s="189"/>
      <c r="AJ38" s="189"/>
    </row>
    <row r="39" spans="1:36" s="4" customFormat="1" ht="15" customHeight="1" x14ac:dyDescent="0.15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2" t="s">
        <v>161</v>
      </c>
      <c r="P39" s="148" t="s">
        <v>114</v>
      </c>
      <c r="Q39" s="39">
        <v>44746</v>
      </c>
      <c r="R39" s="201"/>
      <c r="S39" s="202"/>
      <c r="T39" s="203"/>
      <c r="U39" s="204"/>
      <c r="V39" s="205"/>
      <c r="W39" s="238"/>
      <c r="X39" s="239"/>
      <c r="Y39" s="240"/>
      <c r="Z39" s="241"/>
      <c r="AA39" s="242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9" t="s">
        <v>178</v>
      </c>
      <c r="AI39" s="189"/>
      <c r="AJ39" s="189"/>
    </row>
    <row r="40" spans="1:36" s="4" customFormat="1" ht="15" customHeight="1" x14ac:dyDescent="0.15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2">
        <v>2847042</v>
      </c>
      <c r="P40" s="148" t="s">
        <v>114</v>
      </c>
      <c r="Q40" s="39">
        <v>44750</v>
      </c>
      <c r="R40" s="201"/>
      <c r="S40" s="202"/>
      <c r="T40" s="203"/>
      <c r="U40" s="204"/>
      <c r="V40" s="205"/>
      <c r="W40" s="238"/>
      <c r="X40" s="239"/>
      <c r="Y40" s="240"/>
      <c r="Z40" s="241"/>
      <c r="AA40" s="242"/>
      <c r="AB40" s="26"/>
      <c r="AC40" s="27"/>
      <c r="AD40" s="36" t="str">
        <f t="shared" si="5"/>
        <v/>
      </c>
      <c r="AE40" s="28"/>
      <c r="AF40" s="29"/>
      <c r="AG40" s="30"/>
      <c r="AH40" s="189" t="s">
        <v>169</v>
      </c>
      <c r="AI40" s="189"/>
      <c r="AJ40" s="189"/>
    </row>
    <row r="41" spans="1:36" s="4" customFormat="1" ht="15" customHeight="1" x14ac:dyDescent="0.15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2">
        <v>5032788</v>
      </c>
      <c r="P41" s="148" t="s">
        <v>133</v>
      </c>
      <c r="Q41" s="39"/>
      <c r="R41" s="201" t="s">
        <v>107</v>
      </c>
      <c r="S41" s="202">
        <v>60</v>
      </c>
      <c r="T41" s="203">
        <v>5032789</v>
      </c>
      <c r="U41" s="204" t="s">
        <v>150</v>
      </c>
      <c r="V41" s="205"/>
      <c r="W41" s="238" t="s">
        <v>107</v>
      </c>
      <c r="X41" s="239">
        <v>50</v>
      </c>
      <c r="Y41" s="240">
        <v>5032790</v>
      </c>
      <c r="Z41" s="241" t="s">
        <v>151</v>
      </c>
      <c r="AA41" s="242"/>
      <c r="AB41" s="26"/>
      <c r="AC41" s="27"/>
      <c r="AD41" s="36" t="str">
        <f t="shared" si="5"/>
        <v/>
      </c>
      <c r="AE41" s="28"/>
      <c r="AF41" s="29"/>
      <c r="AG41" s="30"/>
      <c r="AH41" s="189" t="s">
        <v>183</v>
      </c>
      <c r="AI41" s="189"/>
      <c r="AJ41" s="189"/>
    </row>
    <row r="42" spans="1:36" s="4" customFormat="1" ht="15" customHeight="1" x14ac:dyDescent="0.15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2" t="s">
        <v>164</v>
      </c>
      <c r="P42" s="148" t="s">
        <v>114</v>
      </c>
      <c r="Q42" s="39">
        <v>44750</v>
      </c>
      <c r="R42" s="201"/>
      <c r="S42" s="202"/>
      <c r="T42" s="203"/>
      <c r="U42" s="204"/>
      <c r="V42" s="205"/>
      <c r="W42" s="238"/>
      <c r="X42" s="239"/>
      <c r="Y42" s="240"/>
      <c r="Z42" s="241"/>
      <c r="AA42" s="242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9" t="s">
        <v>180</v>
      </c>
      <c r="AI42" s="189"/>
      <c r="AJ42" s="189"/>
    </row>
    <row r="43" spans="1:36" s="4" customFormat="1" ht="15" customHeight="1" x14ac:dyDescent="0.15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2"/>
      <c r="P43" s="148"/>
      <c r="Q43" s="39">
        <v>44750</v>
      </c>
      <c r="R43" s="201"/>
      <c r="S43" s="202"/>
      <c r="T43" s="203"/>
      <c r="U43" s="204"/>
      <c r="V43" s="205"/>
      <c r="W43" s="238"/>
      <c r="X43" s="239"/>
      <c r="Y43" s="240"/>
      <c r="Z43" s="241"/>
      <c r="AA43" s="242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9" t="s">
        <v>188</v>
      </c>
      <c r="AI43" s="189"/>
      <c r="AJ43" s="189"/>
    </row>
    <row r="44" spans="1:36" s="4" customFormat="1" ht="15" customHeight="1" x14ac:dyDescent="0.15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2" t="s">
        <v>190</v>
      </c>
      <c r="P44" s="148" t="s">
        <v>114</v>
      </c>
      <c r="Q44" s="39">
        <v>44750</v>
      </c>
      <c r="R44" s="201"/>
      <c r="S44" s="202"/>
      <c r="T44" s="203"/>
      <c r="U44" s="204"/>
      <c r="V44" s="205"/>
      <c r="W44" s="238"/>
      <c r="X44" s="239"/>
      <c r="Y44" s="240"/>
      <c r="Z44" s="241"/>
      <c r="AA44" s="242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9" t="s">
        <v>196</v>
      </c>
      <c r="AI44" s="189"/>
      <c r="AJ44" s="189"/>
    </row>
    <row r="45" spans="1:36" s="4" customFormat="1" ht="15" customHeight="1" x14ac:dyDescent="0.15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2">
        <v>2435910</v>
      </c>
      <c r="P45" s="148" t="s">
        <v>114</v>
      </c>
      <c r="Q45" s="39">
        <v>44750</v>
      </c>
      <c r="R45" s="201" t="s">
        <v>107</v>
      </c>
      <c r="S45" s="202">
        <v>53.33</v>
      </c>
      <c r="T45" s="203" t="s">
        <v>194</v>
      </c>
      <c r="U45" s="204" t="s">
        <v>115</v>
      </c>
      <c r="V45" s="205">
        <v>44789</v>
      </c>
      <c r="W45" s="238" t="s">
        <v>107</v>
      </c>
      <c r="X45" s="239">
        <v>53.33</v>
      </c>
      <c r="Y45" s="240" t="s">
        <v>195</v>
      </c>
      <c r="Z45" s="241" t="s">
        <v>125</v>
      </c>
      <c r="AA45" s="242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9" t="s">
        <v>197</v>
      </c>
      <c r="AI45" s="189"/>
      <c r="AJ45" s="189"/>
    </row>
    <row r="46" spans="1:36" s="4" customFormat="1" ht="15" customHeight="1" x14ac:dyDescent="0.15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445</v>
      </c>
      <c r="L46" s="35">
        <f t="shared" si="9"/>
        <v>-275</v>
      </c>
      <c r="M46" s="37" t="s">
        <v>107</v>
      </c>
      <c r="N46" s="38">
        <v>445</v>
      </c>
      <c r="O46" s="152" t="s">
        <v>201</v>
      </c>
      <c r="P46" s="148" t="s">
        <v>114</v>
      </c>
      <c r="Q46" s="39">
        <v>44750</v>
      </c>
      <c r="R46" s="201"/>
      <c r="S46" s="202"/>
      <c r="T46" s="203"/>
      <c r="U46" s="204"/>
      <c r="V46" s="205"/>
      <c r="W46" s="238"/>
      <c r="X46" s="239"/>
      <c r="Y46" s="240"/>
      <c r="Z46" s="241"/>
      <c r="AA46" s="242"/>
      <c r="AB46" s="26"/>
      <c r="AC46" s="27"/>
      <c r="AD46" s="36" t="str">
        <f t="shared" si="5"/>
        <v/>
      </c>
      <c r="AE46" s="28"/>
      <c r="AF46" s="29"/>
      <c r="AG46" s="30"/>
      <c r="AH46" s="189" t="s">
        <v>200</v>
      </c>
      <c r="AI46" s="189"/>
      <c r="AJ46" s="189"/>
    </row>
    <row r="47" spans="1:36" s="4" customFormat="1" ht="15" customHeight="1" x14ac:dyDescent="0.15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0</v>
      </c>
      <c r="L47" s="35">
        <f t="shared" si="9"/>
        <v>145</v>
      </c>
      <c r="M47" s="37"/>
      <c r="N47" s="38"/>
      <c r="O47" s="152"/>
      <c r="P47" s="148"/>
      <c r="Q47" s="39"/>
      <c r="R47" s="201"/>
      <c r="S47" s="202"/>
      <c r="T47" s="203"/>
      <c r="U47" s="204"/>
      <c r="V47" s="205"/>
      <c r="W47" s="238"/>
      <c r="X47" s="239"/>
      <c r="Y47" s="240"/>
      <c r="Z47" s="241"/>
      <c r="AA47" s="242"/>
      <c r="AB47" s="26"/>
      <c r="AC47" s="27"/>
      <c r="AD47" s="36" t="str">
        <f t="shared" si="5"/>
        <v/>
      </c>
      <c r="AE47" s="28"/>
      <c r="AF47" s="29"/>
      <c r="AG47" s="30"/>
      <c r="AH47" s="189" t="s">
        <v>200</v>
      </c>
      <c r="AI47" s="189"/>
      <c r="AJ47" s="189"/>
    </row>
    <row r="48" spans="1:36" s="4" customFormat="1" ht="15" customHeight="1" x14ac:dyDescent="0.15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0</v>
      </c>
      <c r="L48" s="35">
        <f t="shared" si="9"/>
        <v>130</v>
      </c>
      <c r="M48" s="37"/>
      <c r="N48" s="38"/>
      <c r="O48" s="152"/>
      <c r="P48" s="148"/>
      <c r="Q48" s="39"/>
      <c r="R48" s="201"/>
      <c r="S48" s="202"/>
      <c r="T48" s="203"/>
      <c r="U48" s="204"/>
      <c r="V48" s="205"/>
      <c r="W48" s="238"/>
      <c r="X48" s="239"/>
      <c r="Y48" s="240"/>
      <c r="Z48" s="241"/>
      <c r="AA48" s="242"/>
      <c r="AB48" s="26"/>
      <c r="AC48" s="27"/>
      <c r="AD48" s="36" t="str">
        <f t="shared" si="5"/>
        <v/>
      </c>
      <c r="AE48" s="28"/>
      <c r="AF48" s="29"/>
      <c r="AG48" s="30"/>
      <c r="AH48" s="189" t="s">
        <v>200</v>
      </c>
      <c r="AI48" s="189"/>
      <c r="AJ48" s="189"/>
    </row>
    <row r="49" spans="1:36" s="4" customFormat="1" ht="15" customHeight="1" x14ac:dyDescent="0.15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2" t="s">
        <v>205</v>
      </c>
      <c r="P49" s="148" t="s">
        <v>125</v>
      </c>
      <c r="Q49" s="39">
        <v>44809</v>
      </c>
      <c r="R49" s="201" t="s">
        <v>107</v>
      </c>
      <c r="S49" s="202">
        <v>50</v>
      </c>
      <c r="T49" s="203" t="s">
        <v>206</v>
      </c>
      <c r="U49" s="204" t="s">
        <v>133</v>
      </c>
      <c r="V49" s="205"/>
      <c r="W49" s="238" t="s">
        <v>107</v>
      </c>
      <c r="X49" s="239">
        <v>105</v>
      </c>
      <c r="Y49" s="240" t="s">
        <v>207</v>
      </c>
      <c r="Z49" s="241" t="s">
        <v>208</v>
      </c>
      <c r="AA49" s="242"/>
      <c r="AB49" s="26"/>
      <c r="AC49" s="27"/>
      <c r="AD49" s="36" t="str">
        <f t="shared" si="5"/>
        <v/>
      </c>
      <c r="AE49" s="28"/>
      <c r="AF49" s="29"/>
      <c r="AG49" s="30"/>
      <c r="AH49" s="189" t="s">
        <v>209</v>
      </c>
      <c r="AI49" s="189"/>
      <c r="AJ49" s="189"/>
    </row>
    <row r="50" spans="1:36" s="4" customFormat="1" ht="15" customHeight="1" x14ac:dyDescent="0.15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2" t="s">
        <v>213</v>
      </c>
      <c r="P50" s="148" t="s">
        <v>114</v>
      </c>
      <c r="Q50" s="39">
        <v>44750</v>
      </c>
      <c r="R50" s="201" t="s">
        <v>107</v>
      </c>
      <c r="S50" s="202">
        <v>50</v>
      </c>
      <c r="T50" s="203" t="s">
        <v>214</v>
      </c>
      <c r="U50" s="204" t="s">
        <v>133</v>
      </c>
      <c r="V50" s="205"/>
      <c r="W50" s="238" t="s">
        <v>107</v>
      </c>
      <c r="X50" s="239">
        <v>40</v>
      </c>
      <c r="Y50" s="240" t="s">
        <v>215</v>
      </c>
      <c r="Z50" s="241" t="s">
        <v>216</v>
      </c>
      <c r="AA50" s="242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9" t="s">
        <v>218</v>
      </c>
      <c r="AI50" s="189"/>
      <c r="AJ50" s="189"/>
    </row>
    <row r="51" spans="1:36" s="4" customFormat="1" ht="15" customHeight="1" x14ac:dyDescent="0.15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2" t="s">
        <v>222</v>
      </c>
      <c r="P51" s="148" t="s">
        <v>114</v>
      </c>
      <c r="Q51" s="39">
        <v>44750</v>
      </c>
      <c r="R51" s="201" t="s">
        <v>107</v>
      </c>
      <c r="S51" s="202">
        <v>95</v>
      </c>
      <c r="T51" s="203" t="s">
        <v>223</v>
      </c>
      <c r="U51" s="204" t="s">
        <v>115</v>
      </c>
      <c r="V51" s="205">
        <v>44789</v>
      </c>
      <c r="W51" s="238"/>
      <c r="X51" s="239"/>
      <c r="Y51" s="240"/>
      <c r="Z51" s="241"/>
      <c r="AA51" s="242"/>
      <c r="AB51" s="26"/>
      <c r="AC51" s="27"/>
      <c r="AD51" s="36" t="str">
        <f t="shared" si="5"/>
        <v/>
      </c>
      <c r="AE51" s="28"/>
      <c r="AF51" s="29"/>
      <c r="AG51" s="30"/>
      <c r="AH51" s="189" t="s">
        <v>224</v>
      </c>
      <c r="AI51" s="189"/>
      <c r="AJ51" s="189"/>
    </row>
    <row r="52" spans="1:36" ht="15" customHeight="1" x14ac:dyDescent="0.15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2" t="s">
        <v>227</v>
      </c>
      <c r="P52" s="148" t="s">
        <v>114</v>
      </c>
      <c r="Q52" s="39">
        <v>44750</v>
      </c>
      <c r="R52" s="201"/>
      <c r="S52" s="202"/>
      <c r="T52" s="203"/>
      <c r="U52" s="204"/>
      <c r="V52" s="205"/>
      <c r="W52" s="238"/>
      <c r="X52" s="239"/>
      <c r="Y52" s="240"/>
      <c r="Z52" s="241"/>
      <c r="AA52" s="242"/>
      <c r="AB52" s="26"/>
      <c r="AC52" s="27"/>
      <c r="AD52" s="36" t="str">
        <f t="shared" si="5"/>
        <v/>
      </c>
      <c r="AE52" s="28"/>
      <c r="AF52" s="29"/>
      <c r="AG52" s="30"/>
      <c r="AH52" s="189" t="s">
        <v>229</v>
      </c>
      <c r="AI52" s="189"/>
      <c r="AJ52" s="189"/>
    </row>
    <row r="53" spans="1:36" s="5" customFormat="1" ht="15" customHeight="1" x14ac:dyDescent="0.15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2"/>
      <c r="P53" s="148"/>
      <c r="Q53" s="39"/>
      <c r="R53" s="201"/>
      <c r="S53" s="202"/>
      <c r="T53" s="203"/>
      <c r="U53" s="204"/>
      <c r="V53" s="205"/>
      <c r="W53" s="238"/>
      <c r="X53" s="239"/>
      <c r="Y53" s="240"/>
      <c r="Z53" s="241"/>
      <c r="AA53" s="242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9" t="s">
        <v>229</v>
      </c>
      <c r="AI53" s="189"/>
      <c r="AJ53" s="189"/>
    </row>
    <row r="54" spans="1:36" s="5" customFormat="1" ht="15" customHeight="1" x14ac:dyDescent="0.15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2" t="s">
        <v>232</v>
      </c>
      <c r="P54" s="148" t="s">
        <v>114</v>
      </c>
      <c r="Q54" s="39">
        <v>44750</v>
      </c>
      <c r="R54" s="201"/>
      <c r="S54" s="202"/>
      <c r="T54" s="203"/>
      <c r="U54" s="204"/>
      <c r="V54" s="205"/>
      <c r="W54" s="238"/>
      <c r="X54" s="239"/>
      <c r="Y54" s="240"/>
      <c r="Z54" s="241"/>
      <c r="AA54" s="242"/>
      <c r="AB54" s="26"/>
      <c r="AC54" s="27"/>
      <c r="AD54" s="36" t="str">
        <f t="shared" si="10"/>
        <v/>
      </c>
      <c r="AE54" s="28"/>
      <c r="AF54" s="29"/>
      <c r="AG54" s="30"/>
      <c r="AH54" s="189" t="s">
        <v>244</v>
      </c>
      <c r="AI54" s="189"/>
      <c r="AJ54" s="189"/>
    </row>
    <row r="55" spans="1:36" s="5" customFormat="1" ht="15" customHeight="1" x14ac:dyDescent="0.15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2"/>
      <c r="P55" s="148"/>
      <c r="Q55" s="39"/>
      <c r="R55" s="201"/>
      <c r="S55" s="202"/>
      <c r="T55" s="203"/>
      <c r="U55" s="204"/>
      <c r="V55" s="205"/>
      <c r="W55" s="238"/>
      <c r="X55" s="239"/>
      <c r="Y55" s="240"/>
      <c r="Z55" s="241"/>
      <c r="AA55" s="242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9" t="s">
        <v>244</v>
      </c>
      <c r="AI55" s="189"/>
      <c r="AJ55" s="189"/>
    </row>
    <row r="56" spans="1:36" s="4" customFormat="1" ht="15" customHeight="1" x14ac:dyDescent="0.15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2" t="s">
        <v>236</v>
      </c>
      <c r="P56" s="148" t="s">
        <v>114</v>
      </c>
      <c r="Q56" s="39">
        <v>44750</v>
      </c>
      <c r="R56" s="201"/>
      <c r="S56" s="202"/>
      <c r="T56" s="203"/>
      <c r="U56" s="204"/>
      <c r="V56" s="205"/>
      <c r="W56" s="238"/>
      <c r="X56" s="239"/>
      <c r="Y56" s="240"/>
      <c r="Z56" s="241"/>
      <c r="AA56" s="242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9" t="s">
        <v>245</v>
      </c>
      <c r="AI56" s="189"/>
      <c r="AJ56" s="189"/>
    </row>
    <row r="57" spans="1:36" s="4" customFormat="1" ht="15" customHeight="1" x14ac:dyDescent="0.15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2" t="s">
        <v>240</v>
      </c>
      <c r="P57" s="148" t="s">
        <v>114</v>
      </c>
      <c r="Q57" s="39">
        <v>44750</v>
      </c>
      <c r="R57" s="201"/>
      <c r="S57" s="202"/>
      <c r="T57" s="203"/>
      <c r="U57" s="204"/>
      <c r="V57" s="205"/>
      <c r="W57" s="238"/>
      <c r="X57" s="239"/>
      <c r="Y57" s="240"/>
      <c r="Z57" s="241"/>
      <c r="AA57" s="242"/>
      <c r="AB57" s="26"/>
      <c r="AC57" s="27"/>
      <c r="AD57" s="36" t="str">
        <f t="shared" si="10"/>
        <v/>
      </c>
      <c r="AE57" s="28"/>
      <c r="AF57" s="29"/>
      <c r="AG57" s="30"/>
      <c r="AH57" s="189" t="s">
        <v>246</v>
      </c>
      <c r="AI57" s="189"/>
      <c r="AJ57" s="189"/>
    </row>
    <row r="58" spans="1:36" s="4" customFormat="1" ht="15" customHeight="1" x14ac:dyDescent="0.15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2" t="s">
        <v>249</v>
      </c>
      <c r="P58" s="148" t="s">
        <v>115</v>
      </c>
      <c r="Q58" s="39">
        <v>44789</v>
      </c>
      <c r="R58" s="201"/>
      <c r="S58" s="202"/>
      <c r="T58" s="203"/>
      <c r="U58" s="204"/>
      <c r="V58" s="205"/>
      <c r="W58" s="238"/>
      <c r="X58" s="239"/>
      <c r="Y58" s="240"/>
      <c r="Z58" s="241"/>
      <c r="AA58" s="242"/>
      <c r="AB58" s="26"/>
      <c r="AC58" s="27"/>
      <c r="AD58" s="36" t="str">
        <f t="shared" si="10"/>
        <v/>
      </c>
      <c r="AE58" s="28"/>
      <c r="AF58" s="29"/>
      <c r="AG58" s="30"/>
      <c r="AH58" s="189" t="s">
        <v>270</v>
      </c>
      <c r="AI58" s="189"/>
      <c r="AJ58" s="189"/>
    </row>
    <row r="59" spans="1:36" s="4" customFormat="1" ht="15" customHeight="1" x14ac:dyDescent="0.15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2" t="s">
        <v>252</v>
      </c>
      <c r="P59" s="148" t="s">
        <v>114</v>
      </c>
      <c r="Q59" s="39">
        <v>44750</v>
      </c>
      <c r="R59" s="201"/>
      <c r="S59" s="202"/>
      <c r="T59" s="203"/>
      <c r="U59" s="204"/>
      <c r="V59" s="205"/>
      <c r="W59" s="238"/>
      <c r="X59" s="239"/>
      <c r="Y59" s="240"/>
      <c r="Z59" s="241"/>
      <c r="AA59" s="242"/>
      <c r="AB59" s="26"/>
      <c r="AC59" s="27"/>
      <c r="AD59" s="36" t="str">
        <f t="shared" si="10"/>
        <v/>
      </c>
      <c r="AE59" s="28"/>
      <c r="AF59" s="29"/>
      <c r="AG59" s="30"/>
      <c r="AH59" s="189" t="s">
        <v>271</v>
      </c>
      <c r="AI59" s="189"/>
      <c r="AJ59" s="189"/>
    </row>
    <row r="60" spans="1:36" s="4" customFormat="1" ht="15" customHeight="1" x14ac:dyDescent="0.15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2" t="s">
        <v>254</v>
      </c>
      <c r="P60" s="148" t="s">
        <v>115</v>
      </c>
      <c r="Q60" s="39">
        <v>44789</v>
      </c>
      <c r="R60" s="201" t="s">
        <v>107</v>
      </c>
      <c r="S60" s="202">
        <v>80</v>
      </c>
      <c r="T60" s="203" t="s">
        <v>255</v>
      </c>
      <c r="U60" s="204" t="s">
        <v>125</v>
      </c>
      <c r="V60" s="205">
        <v>44809</v>
      </c>
      <c r="W60" s="238"/>
      <c r="X60" s="239"/>
      <c r="Y60" s="240"/>
      <c r="Z60" s="241"/>
      <c r="AA60" s="242"/>
      <c r="AB60" s="26"/>
      <c r="AC60" s="27"/>
      <c r="AD60" s="36" t="str">
        <f t="shared" si="10"/>
        <v/>
      </c>
      <c r="AE60" s="28"/>
      <c r="AF60" s="29"/>
      <c r="AG60" s="30"/>
      <c r="AH60" s="189" t="s">
        <v>272</v>
      </c>
      <c r="AI60" s="189"/>
      <c r="AJ60" s="189"/>
    </row>
    <row r="61" spans="1:36" s="4" customFormat="1" ht="15" customHeight="1" x14ac:dyDescent="0.15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2" t="s">
        <v>257</v>
      </c>
      <c r="P61" s="148" t="s">
        <v>114</v>
      </c>
      <c r="Q61" s="39">
        <v>44757</v>
      </c>
      <c r="R61" s="201"/>
      <c r="S61" s="202"/>
      <c r="T61" s="203"/>
      <c r="U61" s="204"/>
      <c r="V61" s="205"/>
      <c r="W61" s="238"/>
      <c r="X61" s="239"/>
      <c r="Y61" s="240"/>
      <c r="Z61" s="241"/>
      <c r="AA61" s="242"/>
      <c r="AB61" s="26"/>
      <c r="AC61" s="27"/>
      <c r="AD61" s="36" t="str">
        <f t="shared" si="10"/>
        <v/>
      </c>
      <c r="AE61" s="28"/>
      <c r="AF61" s="29"/>
      <c r="AG61" s="30"/>
      <c r="AH61" s="189" t="s">
        <v>273</v>
      </c>
      <c r="AI61" s="189"/>
      <c r="AJ61" s="189"/>
    </row>
    <row r="62" spans="1:36" s="4" customFormat="1" ht="15" customHeight="1" x14ac:dyDescent="0.15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2" t="s">
        <v>259</v>
      </c>
      <c r="P62" s="166" t="s">
        <v>114</v>
      </c>
      <c r="Q62" s="167">
        <v>44757</v>
      </c>
      <c r="R62" s="206"/>
      <c r="S62" s="202"/>
      <c r="T62" s="203"/>
      <c r="U62" s="204"/>
      <c r="V62" s="205"/>
      <c r="W62" s="238"/>
      <c r="X62" s="239"/>
      <c r="Y62" s="240"/>
      <c r="Z62" s="241"/>
      <c r="AA62" s="242"/>
      <c r="AB62" s="26"/>
      <c r="AC62" s="27"/>
      <c r="AD62" s="36" t="str">
        <f t="shared" si="10"/>
        <v/>
      </c>
      <c r="AE62" s="28"/>
      <c r="AF62" s="29"/>
      <c r="AG62" s="30"/>
      <c r="AH62" s="189" t="s">
        <v>274</v>
      </c>
      <c r="AI62" s="189"/>
      <c r="AJ62" s="189"/>
    </row>
    <row r="63" spans="1:36" s="4" customFormat="1" ht="15" customHeight="1" x14ac:dyDescent="0.15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2" t="s">
        <v>262</v>
      </c>
      <c r="P63" s="166" t="s">
        <v>114</v>
      </c>
      <c r="Q63" s="167">
        <v>44757</v>
      </c>
      <c r="R63" s="206"/>
      <c r="S63" s="202"/>
      <c r="T63" s="203"/>
      <c r="U63" s="204"/>
      <c r="V63" s="205"/>
      <c r="W63" s="238"/>
      <c r="X63" s="239"/>
      <c r="Y63" s="240"/>
      <c r="Z63" s="241"/>
      <c r="AA63" s="242"/>
      <c r="AB63" s="26"/>
      <c r="AC63" s="27"/>
      <c r="AD63" s="36" t="str">
        <f t="shared" si="10"/>
        <v/>
      </c>
      <c r="AE63" s="28"/>
      <c r="AF63" s="29"/>
      <c r="AG63" s="30"/>
      <c r="AH63" s="189" t="s">
        <v>275</v>
      </c>
      <c r="AI63" s="189"/>
      <c r="AJ63" s="189"/>
    </row>
    <row r="64" spans="1:36" s="4" customFormat="1" ht="15" customHeight="1" x14ac:dyDescent="0.15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2" t="s">
        <v>265</v>
      </c>
      <c r="P64" s="166" t="s">
        <v>114</v>
      </c>
      <c r="Q64" s="167">
        <v>44757</v>
      </c>
      <c r="R64" s="206" t="s">
        <v>107</v>
      </c>
      <c r="S64" s="202">
        <v>54</v>
      </c>
      <c r="T64" s="203" t="s">
        <v>266</v>
      </c>
      <c r="U64" s="204" t="s">
        <v>115</v>
      </c>
      <c r="V64" s="205">
        <v>44789</v>
      </c>
      <c r="W64" s="238" t="s">
        <v>107</v>
      </c>
      <c r="X64" s="239">
        <v>52</v>
      </c>
      <c r="Y64" s="240" t="s">
        <v>266</v>
      </c>
      <c r="Z64" s="241" t="s">
        <v>125</v>
      </c>
      <c r="AA64" s="242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9" t="s">
        <v>276</v>
      </c>
      <c r="AI64" s="189"/>
      <c r="AJ64" s="189"/>
    </row>
    <row r="65" spans="1:36" s="4" customFormat="1" ht="15" customHeight="1" x14ac:dyDescent="0.15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2" t="s">
        <v>269</v>
      </c>
      <c r="P65" s="166" t="s">
        <v>114</v>
      </c>
      <c r="Q65" s="167">
        <v>44757</v>
      </c>
      <c r="R65" s="206"/>
      <c r="S65" s="202"/>
      <c r="T65" s="203"/>
      <c r="U65" s="204"/>
      <c r="V65" s="205"/>
      <c r="W65" s="238"/>
      <c r="X65" s="239"/>
      <c r="Y65" s="240"/>
      <c r="Z65" s="241"/>
      <c r="AA65" s="242"/>
      <c r="AB65" s="26"/>
      <c r="AC65" s="27"/>
      <c r="AD65" s="36" t="str">
        <f t="shared" si="10"/>
        <v/>
      </c>
      <c r="AE65" s="28"/>
      <c r="AF65" s="29"/>
      <c r="AG65" s="30"/>
      <c r="AH65" s="189" t="s">
        <v>506</v>
      </c>
      <c r="AI65" s="189"/>
      <c r="AJ65" s="189"/>
    </row>
    <row r="66" spans="1:36" s="4" customFormat="1" ht="15" customHeight="1" x14ac:dyDescent="0.15">
      <c r="A66" s="14" t="s">
        <v>6</v>
      </c>
      <c r="B66" s="15" t="s">
        <v>7</v>
      </c>
      <c r="C66" s="16" t="s">
        <v>47</v>
      </c>
      <c r="D66" s="17" t="s">
        <v>277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2" t="s">
        <v>278</v>
      </c>
      <c r="P66" s="166" t="s">
        <v>114</v>
      </c>
      <c r="Q66" s="167">
        <v>44757</v>
      </c>
      <c r="R66" s="206" t="s">
        <v>107</v>
      </c>
      <c r="S66" s="202">
        <v>110</v>
      </c>
      <c r="T66" s="203" t="s">
        <v>279</v>
      </c>
      <c r="U66" s="204" t="s">
        <v>133</v>
      </c>
      <c r="V66" s="205"/>
      <c r="W66" s="238"/>
      <c r="X66" s="239"/>
      <c r="Y66" s="240"/>
      <c r="Z66" s="241"/>
      <c r="AA66" s="242"/>
      <c r="AB66" s="26"/>
      <c r="AC66" s="27" t="s">
        <v>46</v>
      </c>
      <c r="AD66" s="36">
        <f t="shared" si="10"/>
        <v>154</v>
      </c>
      <c r="AE66" s="28" t="s">
        <v>280</v>
      </c>
      <c r="AF66" s="29">
        <v>44753</v>
      </c>
      <c r="AG66" s="30"/>
      <c r="AH66" s="189" t="s">
        <v>281</v>
      </c>
      <c r="AI66" s="189"/>
      <c r="AJ66" s="189"/>
    </row>
    <row r="67" spans="1:36" s="4" customFormat="1" ht="15" customHeight="1" x14ac:dyDescent="0.15">
      <c r="A67" s="14" t="s">
        <v>6</v>
      </c>
      <c r="B67" s="15" t="s">
        <v>7</v>
      </c>
      <c r="C67" s="16" t="s">
        <v>47</v>
      </c>
      <c r="D67" s="17" t="s">
        <v>282</v>
      </c>
      <c r="E67" s="18" t="s">
        <v>283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2" t="s">
        <v>285</v>
      </c>
      <c r="P67" s="166" t="s">
        <v>114</v>
      </c>
      <c r="Q67" s="167">
        <v>44757</v>
      </c>
      <c r="R67" s="206" t="s">
        <v>107</v>
      </c>
      <c r="S67" s="202">
        <v>80</v>
      </c>
      <c r="T67" s="203" t="s">
        <v>286</v>
      </c>
      <c r="U67" s="204" t="s">
        <v>115</v>
      </c>
      <c r="V67" s="205">
        <v>44789</v>
      </c>
      <c r="W67" s="238" t="s">
        <v>107</v>
      </c>
      <c r="X67" s="239">
        <v>70</v>
      </c>
      <c r="Y67" s="240" t="s">
        <v>287</v>
      </c>
      <c r="Z67" s="241" t="s">
        <v>125</v>
      </c>
      <c r="AA67" s="242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9" t="s">
        <v>313</v>
      </c>
      <c r="AI67" s="189"/>
      <c r="AJ67" s="189"/>
    </row>
    <row r="68" spans="1:36" s="4" customFormat="1" ht="15" customHeight="1" x14ac:dyDescent="0.15">
      <c r="A68" s="14" t="s">
        <v>6</v>
      </c>
      <c r="B68" s="15" t="s">
        <v>7</v>
      </c>
      <c r="C68" s="16" t="s">
        <v>47</v>
      </c>
      <c r="D68" s="17" t="s">
        <v>282</v>
      </c>
      <c r="E68" s="18" t="s">
        <v>284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2" t="s">
        <v>288</v>
      </c>
      <c r="P68" s="166" t="s">
        <v>114</v>
      </c>
      <c r="Q68" s="167">
        <v>44757</v>
      </c>
      <c r="R68" s="206" t="s">
        <v>107</v>
      </c>
      <c r="S68" s="202">
        <v>40</v>
      </c>
      <c r="T68" s="203" t="s">
        <v>289</v>
      </c>
      <c r="U68" s="204" t="s">
        <v>115</v>
      </c>
      <c r="V68" s="205">
        <v>44789</v>
      </c>
      <c r="W68" s="238" t="s">
        <v>107</v>
      </c>
      <c r="X68" s="239">
        <v>40</v>
      </c>
      <c r="Y68" s="240" t="s">
        <v>290</v>
      </c>
      <c r="Z68" s="241" t="s">
        <v>125</v>
      </c>
      <c r="AA68" s="242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9" t="s">
        <v>313</v>
      </c>
      <c r="AI68" s="189"/>
      <c r="AJ68" s="189"/>
    </row>
    <row r="69" spans="1:36" s="4" customFormat="1" ht="15" customHeight="1" x14ac:dyDescent="0.15">
      <c r="A69" s="14" t="s">
        <v>6</v>
      </c>
      <c r="B69" s="15" t="s">
        <v>7</v>
      </c>
      <c r="C69" s="16" t="s">
        <v>47</v>
      </c>
      <c r="D69" s="17" t="s">
        <v>291</v>
      </c>
      <c r="E69" s="18" t="s">
        <v>292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2" t="s">
        <v>293</v>
      </c>
      <c r="P69" s="166" t="s">
        <v>114</v>
      </c>
      <c r="Q69" s="167">
        <v>44757</v>
      </c>
      <c r="R69" s="206"/>
      <c r="S69" s="202"/>
      <c r="T69" s="203"/>
      <c r="U69" s="204"/>
      <c r="V69" s="205"/>
      <c r="W69" s="238"/>
      <c r="X69" s="239"/>
      <c r="Y69" s="240"/>
      <c r="Z69" s="241"/>
      <c r="AA69" s="242"/>
      <c r="AB69" s="26"/>
      <c r="AC69" s="27"/>
      <c r="AD69" s="36" t="str">
        <f t="shared" si="10"/>
        <v/>
      </c>
      <c r="AE69" s="28"/>
      <c r="AF69" s="29"/>
      <c r="AG69" s="30"/>
      <c r="AH69" s="189" t="s">
        <v>314</v>
      </c>
      <c r="AI69" s="189"/>
      <c r="AJ69" s="189"/>
    </row>
    <row r="70" spans="1:36" s="5" customFormat="1" ht="15" customHeight="1" x14ac:dyDescent="0.15">
      <c r="A70" s="14" t="s">
        <v>6</v>
      </c>
      <c r="B70" s="15" t="s">
        <v>7</v>
      </c>
      <c r="C70" s="16" t="s">
        <v>47</v>
      </c>
      <c r="D70" s="17" t="s">
        <v>294</v>
      </c>
      <c r="E70" s="18" t="s">
        <v>295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2" t="s">
        <v>296</v>
      </c>
      <c r="P70" s="148" t="s">
        <v>115</v>
      </c>
      <c r="Q70" s="39">
        <v>44789</v>
      </c>
      <c r="R70" s="201" t="s">
        <v>107</v>
      </c>
      <c r="S70" s="202">
        <v>56.5</v>
      </c>
      <c r="T70" s="203" t="s">
        <v>297</v>
      </c>
      <c r="U70" s="204" t="s">
        <v>125</v>
      </c>
      <c r="V70" s="205">
        <v>44809</v>
      </c>
      <c r="W70" s="238" t="s">
        <v>107</v>
      </c>
      <c r="X70" s="239">
        <v>56.5</v>
      </c>
      <c r="Y70" s="240" t="s">
        <v>298</v>
      </c>
      <c r="Z70" s="241" t="s">
        <v>133</v>
      </c>
      <c r="AA70" s="242"/>
      <c r="AB70" s="26"/>
      <c r="AC70" s="27"/>
      <c r="AD70" s="36" t="str">
        <f t="shared" si="10"/>
        <v/>
      </c>
      <c r="AE70" s="28"/>
      <c r="AF70" s="29"/>
      <c r="AG70" s="30"/>
      <c r="AH70" s="189" t="s">
        <v>315</v>
      </c>
      <c r="AI70" s="189"/>
      <c r="AJ70" s="189"/>
    </row>
    <row r="71" spans="1:36" s="5" customFormat="1" ht="15" customHeight="1" x14ac:dyDescent="0.15">
      <c r="A71" s="14" t="s">
        <v>6</v>
      </c>
      <c r="B71" s="15" t="s">
        <v>7</v>
      </c>
      <c r="C71" s="16" t="s">
        <v>47</v>
      </c>
      <c r="D71" s="188" t="s">
        <v>299</v>
      </c>
      <c r="E71" s="18" t="s">
        <v>300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342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2" t="s">
        <v>301</v>
      </c>
      <c r="P71" s="148" t="s">
        <v>115</v>
      </c>
      <c r="Q71" s="39">
        <v>44831</v>
      </c>
      <c r="R71" s="201" t="s">
        <v>107</v>
      </c>
      <c r="S71" s="202">
        <v>100</v>
      </c>
      <c r="T71" s="203" t="s">
        <v>302</v>
      </c>
      <c r="U71" s="204" t="s">
        <v>125</v>
      </c>
      <c r="V71" s="205">
        <v>44809</v>
      </c>
      <c r="W71" s="238" t="s">
        <v>107</v>
      </c>
      <c r="X71" s="239">
        <v>100</v>
      </c>
      <c r="Y71" s="240" t="s">
        <v>303</v>
      </c>
      <c r="Z71" s="241" t="s">
        <v>133</v>
      </c>
      <c r="AA71" s="242"/>
      <c r="AB71" s="26"/>
      <c r="AC71" s="27"/>
      <c r="AD71" s="36" t="str">
        <f t="shared" si="10"/>
        <v/>
      </c>
      <c r="AE71" s="28"/>
      <c r="AF71" s="29"/>
      <c r="AG71" s="30"/>
      <c r="AH71" s="189" t="s">
        <v>316</v>
      </c>
      <c r="AI71" s="189"/>
      <c r="AJ71" s="189"/>
    </row>
    <row r="72" spans="1:36" s="5" customFormat="1" ht="15" customHeight="1" x14ac:dyDescent="0.15">
      <c r="A72" s="14" t="s">
        <v>6</v>
      </c>
      <c r="B72" s="15" t="s">
        <v>63</v>
      </c>
      <c r="C72" s="16" t="s">
        <v>47</v>
      </c>
      <c r="D72" s="17" t="s">
        <v>304</v>
      </c>
      <c r="E72" s="18" t="s">
        <v>305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342</v>
      </c>
      <c r="K72" s="34">
        <f t="shared" si="13"/>
        <v>0</v>
      </c>
      <c r="L72" s="35">
        <f t="shared" si="14"/>
        <v>130</v>
      </c>
      <c r="M72" s="37"/>
      <c r="N72" s="38"/>
      <c r="O72" s="152"/>
      <c r="P72" s="148"/>
      <c r="Q72" s="39"/>
      <c r="R72" s="201"/>
      <c r="S72" s="202"/>
      <c r="T72" s="203"/>
      <c r="U72" s="204"/>
      <c r="V72" s="205"/>
      <c r="W72" s="238"/>
      <c r="X72" s="239"/>
      <c r="Y72" s="240"/>
      <c r="Z72" s="241"/>
      <c r="AA72" s="242"/>
      <c r="AB72" s="26"/>
      <c r="AC72" s="27"/>
      <c r="AD72" s="36" t="str">
        <f t="shared" si="10"/>
        <v/>
      </c>
      <c r="AE72" s="28"/>
      <c r="AF72" s="29"/>
      <c r="AG72" s="30"/>
      <c r="AH72" s="189" t="s">
        <v>316</v>
      </c>
      <c r="AI72" s="189"/>
      <c r="AJ72" s="189"/>
    </row>
    <row r="73" spans="1:36" s="4" customFormat="1" ht="15" customHeight="1" x14ac:dyDescent="0.15">
      <c r="A73" s="14" t="s">
        <v>6</v>
      </c>
      <c r="B73" s="15" t="s">
        <v>7</v>
      </c>
      <c r="C73" s="16" t="s">
        <v>47</v>
      </c>
      <c r="D73" s="17" t="s">
        <v>306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2" t="s">
        <v>307</v>
      </c>
      <c r="P73" s="166" t="s">
        <v>114</v>
      </c>
      <c r="Q73" s="167">
        <v>44757</v>
      </c>
      <c r="R73" s="206"/>
      <c r="S73" s="202"/>
      <c r="T73" s="203"/>
      <c r="U73" s="204"/>
      <c r="V73" s="205"/>
      <c r="W73" s="238"/>
      <c r="X73" s="239"/>
      <c r="Y73" s="240"/>
      <c r="Z73" s="241"/>
      <c r="AA73" s="242"/>
      <c r="AB73" s="26"/>
      <c r="AC73" s="27"/>
      <c r="AD73" s="36" t="str">
        <f t="shared" si="10"/>
        <v/>
      </c>
      <c r="AE73" s="28"/>
      <c r="AF73" s="29"/>
      <c r="AG73" s="30"/>
      <c r="AH73" s="189" t="s">
        <v>317</v>
      </c>
      <c r="AI73" s="189"/>
      <c r="AJ73" s="189"/>
    </row>
    <row r="74" spans="1:36" s="4" customFormat="1" ht="15" customHeight="1" x14ac:dyDescent="0.15">
      <c r="A74" s="14" t="s">
        <v>6</v>
      </c>
      <c r="B74" s="15" t="s">
        <v>7</v>
      </c>
      <c r="C74" s="16" t="s">
        <v>9</v>
      </c>
      <c r="D74" s="17" t="s">
        <v>306</v>
      </c>
      <c r="E74" s="18" t="s">
        <v>308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2"/>
      <c r="P74" s="148"/>
      <c r="Q74" s="39"/>
      <c r="R74" s="201"/>
      <c r="S74" s="202"/>
      <c r="T74" s="203"/>
      <c r="U74" s="204"/>
      <c r="V74" s="205"/>
      <c r="W74" s="238"/>
      <c r="X74" s="239"/>
      <c r="Y74" s="240"/>
      <c r="Z74" s="241"/>
      <c r="AA74" s="242"/>
      <c r="AB74" s="26"/>
      <c r="AC74" s="27"/>
      <c r="AD74" s="36" t="str">
        <f t="shared" si="10"/>
        <v/>
      </c>
      <c r="AE74" s="28"/>
      <c r="AF74" s="29"/>
      <c r="AG74" s="30"/>
      <c r="AH74" s="189" t="s">
        <v>317</v>
      </c>
      <c r="AI74" s="189"/>
      <c r="AJ74" s="189"/>
    </row>
    <row r="75" spans="1:36" s="4" customFormat="1" ht="15" customHeight="1" x14ac:dyDescent="0.15">
      <c r="A75" s="14" t="s">
        <v>6</v>
      </c>
      <c r="B75" s="15" t="s">
        <v>7</v>
      </c>
      <c r="C75" s="16" t="s">
        <v>47</v>
      </c>
      <c r="D75" s="17" t="s">
        <v>309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343</v>
      </c>
      <c r="K75" s="34">
        <f t="shared" si="13"/>
        <v>95</v>
      </c>
      <c r="L75" s="35">
        <f t="shared" si="14"/>
        <v>95</v>
      </c>
      <c r="M75" s="37" t="s">
        <v>107</v>
      </c>
      <c r="N75" s="38">
        <v>95</v>
      </c>
      <c r="O75" s="152" t="s">
        <v>310</v>
      </c>
      <c r="P75" s="148" t="s">
        <v>114</v>
      </c>
      <c r="Q75" s="39">
        <v>44757</v>
      </c>
      <c r="R75" s="201"/>
      <c r="S75" s="202"/>
      <c r="T75" s="203"/>
      <c r="U75" s="204"/>
      <c r="V75" s="205"/>
      <c r="W75" s="238"/>
      <c r="X75" s="239"/>
      <c r="Y75" s="240"/>
      <c r="Z75" s="241"/>
      <c r="AA75" s="242"/>
      <c r="AB75" s="26"/>
      <c r="AC75" s="27"/>
      <c r="AD75" s="36" t="str">
        <f t="shared" si="10"/>
        <v/>
      </c>
      <c r="AE75" s="28"/>
      <c r="AF75" s="29"/>
      <c r="AG75" s="30"/>
      <c r="AH75" s="189" t="s">
        <v>318</v>
      </c>
      <c r="AI75" s="189"/>
      <c r="AJ75" s="189"/>
    </row>
    <row r="76" spans="1:36" s="5" customFormat="1" ht="15" customHeight="1" x14ac:dyDescent="0.15">
      <c r="A76" s="14" t="s">
        <v>6</v>
      </c>
      <c r="B76" s="15" t="s">
        <v>7</v>
      </c>
      <c r="C76" s="16" t="s">
        <v>47</v>
      </c>
      <c r="D76" s="17" t="s">
        <v>311</v>
      </c>
      <c r="E76" s="18" t="s">
        <v>312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2" t="s">
        <v>323</v>
      </c>
      <c r="P76" s="148" t="s">
        <v>114</v>
      </c>
      <c r="Q76" s="39">
        <v>44757</v>
      </c>
      <c r="R76" s="201"/>
      <c r="S76" s="202"/>
      <c r="T76" s="203"/>
      <c r="U76" s="204"/>
      <c r="V76" s="205"/>
      <c r="W76" s="238"/>
      <c r="X76" s="239"/>
      <c r="Y76" s="240"/>
      <c r="Z76" s="241"/>
      <c r="AA76" s="242"/>
      <c r="AB76" s="26"/>
      <c r="AC76" s="27"/>
      <c r="AD76" s="36" t="str">
        <f t="shared" si="10"/>
        <v/>
      </c>
      <c r="AE76" s="28"/>
      <c r="AF76" s="29"/>
      <c r="AG76" s="30"/>
      <c r="AH76" s="189" t="s">
        <v>319</v>
      </c>
      <c r="AI76" s="189"/>
      <c r="AJ76" s="189"/>
    </row>
    <row r="77" spans="1:36" s="5" customFormat="1" ht="15" customHeight="1" x14ac:dyDescent="0.15">
      <c r="A77" s="14" t="s">
        <v>8</v>
      </c>
      <c r="B77" s="15" t="s">
        <v>7</v>
      </c>
      <c r="C77" s="16" t="s">
        <v>47</v>
      </c>
      <c r="D77" s="17" t="s">
        <v>320</v>
      </c>
      <c r="E77" s="18" t="s">
        <v>415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2" t="s">
        <v>416</v>
      </c>
      <c r="P77" s="148" t="s">
        <v>329</v>
      </c>
      <c r="Q77" s="39">
        <v>44789</v>
      </c>
      <c r="R77" s="201"/>
      <c r="S77" s="202"/>
      <c r="T77" s="203"/>
      <c r="U77" s="204"/>
      <c r="V77" s="205"/>
      <c r="W77" s="238"/>
      <c r="X77" s="239"/>
      <c r="Y77" s="240"/>
      <c r="Z77" s="241"/>
      <c r="AA77" s="242"/>
      <c r="AB77" s="26"/>
      <c r="AC77" s="27" t="s">
        <v>46</v>
      </c>
      <c r="AD77" s="36">
        <f t="shared" si="10"/>
        <v>79</v>
      </c>
      <c r="AE77" s="28" t="s">
        <v>321</v>
      </c>
      <c r="AF77" s="29">
        <v>44755</v>
      </c>
      <c r="AG77" s="30"/>
      <c r="AH77" s="189" t="s">
        <v>340</v>
      </c>
      <c r="AI77" s="189"/>
      <c r="AJ77" s="189"/>
    </row>
    <row r="78" spans="1:36" s="5" customFormat="1" ht="15" customHeight="1" x14ac:dyDescent="0.15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322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2" t="s">
        <v>324</v>
      </c>
      <c r="P78" s="148" t="s">
        <v>114</v>
      </c>
      <c r="Q78" s="39">
        <v>44763</v>
      </c>
      <c r="R78" s="201"/>
      <c r="S78" s="202"/>
      <c r="T78" s="203"/>
      <c r="U78" s="204"/>
      <c r="V78" s="205"/>
      <c r="W78" s="238"/>
      <c r="X78" s="239"/>
      <c r="Y78" s="240"/>
      <c r="Z78" s="241"/>
      <c r="AA78" s="242"/>
      <c r="AB78" s="26"/>
      <c r="AC78" s="27"/>
      <c r="AD78" s="36" t="str">
        <f t="shared" si="10"/>
        <v/>
      </c>
      <c r="AE78" s="28"/>
      <c r="AF78" s="29"/>
      <c r="AG78" s="30"/>
      <c r="AH78" s="189" t="s">
        <v>325</v>
      </c>
      <c r="AI78" s="189"/>
      <c r="AJ78" s="189"/>
    </row>
    <row r="79" spans="1:36" s="5" customFormat="1" ht="15" customHeight="1" x14ac:dyDescent="0.15">
      <c r="A79" s="14" t="s">
        <v>8</v>
      </c>
      <c r="B79" s="15" t="s">
        <v>7</v>
      </c>
      <c r="C79" s="16" t="s">
        <v>47</v>
      </c>
      <c r="D79" s="17" t="s">
        <v>326</v>
      </c>
      <c r="E79" s="18" t="s">
        <v>327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2" t="s">
        <v>328</v>
      </c>
      <c r="P79" s="148" t="s">
        <v>114</v>
      </c>
      <c r="Q79" s="39">
        <v>44757</v>
      </c>
      <c r="R79" s="201" t="s">
        <v>153</v>
      </c>
      <c r="S79" s="202">
        <v>110</v>
      </c>
      <c r="T79" s="203" t="s">
        <v>328</v>
      </c>
      <c r="U79" s="204" t="s">
        <v>329</v>
      </c>
      <c r="V79" s="205"/>
      <c r="W79" s="238"/>
      <c r="X79" s="239"/>
      <c r="Y79" s="240"/>
      <c r="Z79" s="241"/>
      <c r="AA79" s="242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9" t="s">
        <v>330</v>
      </c>
      <c r="AI79" s="189"/>
      <c r="AJ79" s="189"/>
    </row>
    <row r="80" spans="1:36" s="5" customFormat="1" ht="15" customHeight="1" x14ac:dyDescent="0.15">
      <c r="A80" s="14" t="s">
        <v>6</v>
      </c>
      <c r="B80" s="15" t="s">
        <v>7</v>
      </c>
      <c r="C80" s="16" t="s">
        <v>47</v>
      </c>
      <c r="D80" s="17" t="s">
        <v>331</v>
      </c>
      <c r="E80" s="18" t="s">
        <v>332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2" t="s">
        <v>333</v>
      </c>
      <c r="P80" s="148" t="s">
        <v>114</v>
      </c>
      <c r="Q80" s="39">
        <v>44763</v>
      </c>
      <c r="R80" s="201"/>
      <c r="S80" s="202"/>
      <c r="T80" s="203"/>
      <c r="U80" s="204"/>
      <c r="V80" s="205"/>
      <c r="W80" s="238"/>
      <c r="X80" s="239"/>
      <c r="Y80" s="240"/>
      <c r="Z80" s="241"/>
      <c r="AA80" s="242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9" t="s">
        <v>339</v>
      </c>
      <c r="AI80" s="189"/>
      <c r="AJ80" s="189"/>
    </row>
    <row r="81" spans="1:36" s="4" customFormat="1" ht="15" customHeight="1" x14ac:dyDescent="0.15">
      <c r="A81" s="14" t="s">
        <v>8</v>
      </c>
      <c r="B81" s="15" t="s">
        <v>7</v>
      </c>
      <c r="C81" s="16" t="s">
        <v>47</v>
      </c>
      <c r="D81" s="17" t="s">
        <v>334</v>
      </c>
      <c r="E81" s="18" t="s">
        <v>335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341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2" t="s">
        <v>336</v>
      </c>
      <c r="P81" s="148" t="s">
        <v>114</v>
      </c>
      <c r="Q81" s="39">
        <v>44763</v>
      </c>
      <c r="R81" s="201"/>
      <c r="S81" s="202"/>
      <c r="T81" s="203"/>
      <c r="U81" s="204"/>
      <c r="V81" s="205"/>
      <c r="W81" s="238"/>
      <c r="X81" s="239"/>
      <c r="Y81" s="240"/>
      <c r="Z81" s="241"/>
      <c r="AA81" s="242"/>
      <c r="AB81" s="26"/>
      <c r="AC81" s="27" t="s">
        <v>46</v>
      </c>
      <c r="AD81" s="36">
        <f t="shared" si="10"/>
        <v>154</v>
      </c>
      <c r="AE81" s="28" t="s">
        <v>337</v>
      </c>
      <c r="AF81" s="29">
        <v>44758</v>
      </c>
      <c r="AG81" s="30"/>
      <c r="AH81" s="189" t="s">
        <v>338</v>
      </c>
      <c r="AI81" s="189"/>
      <c r="AJ81" s="189"/>
    </row>
    <row r="82" spans="1:36" s="4" customFormat="1" ht="15" customHeight="1" x14ac:dyDescent="0.15">
      <c r="A82" s="14" t="s">
        <v>6</v>
      </c>
      <c r="B82" s="15" t="s">
        <v>7</v>
      </c>
      <c r="C82" s="16" t="s">
        <v>47</v>
      </c>
      <c r="D82" s="17" t="s">
        <v>344</v>
      </c>
      <c r="E82" s="18" t="s">
        <v>345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100</v>
      </c>
      <c r="L82" s="35">
        <f t="shared" si="14"/>
        <v>70</v>
      </c>
      <c r="M82" s="37" t="s">
        <v>186</v>
      </c>
      <c r="N82" s="38">
        <v>100</v>
      </c>
      <c r="O82" s="152"/>
      <c r="P82" s="148"/>
      <c r="Q82" s="39">
        <v>44763</v>
      </c>
      <c r="R82" s="201"/>
      <c r="S82" s="202"/>
      <c r="T82" s="203"/>
      <c r="U82" s="204"/>
      <c r="V82" s="205"/>
      <c r="W82" s="238"/>
      <c r="X82" s="239"/>
      <c r="Y82" s="240"/>
      <c r="Z82" s="241"/>
      <c r="AA82" s="242"/>
      <c r="AB82" s="26"/>
      <c r="AC82" s="27"/>
      <c r="AD82" s="36" t="str">
        <f t="shared" si="10"/>
        <v/>
      </c>
      <c r="AE82" s="28"/>
      <c r="AF82" s="29"/>
      <c r="AG82" s="30"/>
      <c r="AH82" s="189" t="s">
        <v>348</v>
      </c>
      <c r="AI82" s="189"/>
      <c r="AJ82" s="189"/>
    </row>
    <row r="83" spans="1:36" s="4" customFormat="1" ht="15" customHeight="1" x14ac:dyDescent="0.15">
      <c r="A83" s="14" t="s">
        <v>8</v>
      </c>
      <c r="B83" s="15" t="s">
        <v>7</v>
      </c>
      <c r="C83" s="16" t="s">
        <v>47</v>
      </c>
      <c r="D83" s="17" t="s">
        <v>346</v>
      </c>
      <c r="E83" s="18" t="s">
        <v>347</v>
      </c>
      <c r="F83" s="19">
        <v>36241</v>
      </c>
      <c r="G83" s="32">
        <f t="shared" si="11"/>
        <v>220</v>
      </c>
      <c r="H83" s="12" t="s">
        <v>30</v>
      </c>
      <c r="I83" s="33">
        <f t="shared" si="12"/>
        <v>220</v>
      </c>
      <c r="J83" s="11"/>
      <c r="K83" s="34">
        <f t="shared" si="13"/>
        <v>205</v>
      </c>
      <c r="L83" s="35">
        <f t="shared" si="14"/>
        <v>15</v>
      </c>
      <c r="M83" s="37" t="s">
        <v>107</v>
      </c>
      <c r="N83" s="38">
        <v>69</v>
      </c>
      <c r="O83" s="152" t="s">
        <v>596</v>
      </c>
      <c r="P83" s="148" t="s">
        <v>125</v>
      </c>
      <c r="Q83" s="39">
        <v>44814</v>
      </c>
      <c r="R83" s="201" t="s">
        <v>107</v>
      </c>
      <c r="S83" s="202">
        <v>68</v>
      </c>
      <c r="T83" s="203" t="s">
        <v>597</v>
      </c>
      <c r="U83" s="204" t="s">
        <v>133</v>
      </c>
      <c r="V83" s="205"/>
      <c r="W83" s="238" t="s">
        <v>107</v>
      </c>
      <c r="X83" s="239">
        <v>68</v>
      </c>
      <c r="Y83" s="240" t="s">
        <v>598</v>
      </c>
      <c r="Z83" s="241" t="s">
        <v>150</v>
      </c>
      <c r="AA83" s="242"/>
      <c r="AB83" s="26"/>
      <c r="AC83" s="27" t="s">
        <v>46</v>
      </c>
      <c r="AD83" s="36">
        <f t="shared" si="10"/>
        <v>154</v>
      </c>
      <c r="AE83" s="28" t="s">
        <v>352</v>
      </c>
      <c r="AF83" s="29">
        <v>44754</v>
      </c>
      <c r="AG83" s="30"/>
      <c r="AH83" s="189" t="s">
        <v>351</v>
      </c>
      <c r="AI83" s="189"/>
      <c r="AJ83" s="189"/>
    </row>
    <row r="84" spans="1:36" customFormat="1" ht="15" customHeight="1" x14ac:dyDescent="0.15">
      <c r="A84" s="14" t="s">
        <v>8</v>
      </c>
      <c r="B84" s="15" t="s">
        <v>7</v>
      </c>
      <c r="C84" s="168" t="s">
        <v>47</v>
      </c>
      <c r="D84" s="17" t="s">
        <v>349</v>
      </c>
      <c r="E84" s="169" t="s">
        <v>350</v>
      </c>
      <c r="F84" s="19">
        <v>33408</v>
      </c>
      <c r="G84" s="170">
        <f t="shared" si="11"/>
        <v>220</v>
      </c>
      <c r="H84" s="12" t="s">
        <v>46</v>
      </c>
      <c r="I84" s="171">
        <f t="shared" si="12"/>
        <v>205</v>
      </c>
      <c r="J84" s="11"/>
      <c r="K84" s="172">
        <f t="shared" si="13"/>
        <v>0</v>
      </c>
      <c r="L84" s="173">
        <f t="shared" si="14"/>
        <v>205</v>
      </c>
      <c r="M84" s="37"/>
      <c r="N84" s="174"/>
      <c r="O84" s="175"/>
      <c r="P84" s="176"/>
      <c r="Q84" s="177"/>
      <c r="R84" s="201"/>
      <c r="S84" s="207"/>
      <c r="T84" s="208"/>
      <c r="U84" s="209"/>
      <c r="V84" s="210"/>
      <c r="W84" s="238"/>
      <c r="X84" s="243"/>
      <c r="Y84" s="244"/>
      <c r="Z84" s="245"/>
      <c r="AA84" s="246"/>
      <c r="AB84" s="26"/>
      <c r="AC84" s="27" t="s">
        <v>46</v>
      </c>
      <c r="AD84" s="178">
        <f t="shared" si="10"/>
        <v>154</v>
      </c>
      <c r="AE84" s="179" t="s">
        <v>352</v>
      </c>
      <c r="AF84" s="29">
        <v>44754</v>
      </c>
      <c r="AG84" s="30"/>
      <c r="AH84" s="189" t="s">
        <v>405</v>
      </c>
      <c r="AI84" s="189"/>
      <c r="AJ84" s="189"/>
    </row>
    <row r="85" spans="1:36" s="180" customFormat="1" ht="15" customHeight="1" x14ac:dyDescent="0.15">
      <c r="A85" s="14" t="s">
        <v>6</v>
      </c>
      <c r="B85" s="15" t="s">
        <v>7</v>
      </c>
      <c r="C85" s="168" t="s">
        <v>47</v>
      </c>
      <c r="D85" s="17" t="s">
        <v>409</v>
      </c>
      <c r="E85" s="169" t="s">
        <v>68</v>
      </c>
      <c r="F85" s="19">
        <v>36088</v>
      </c>
      <c r="G85" s="170">
        <f t="shared" si="11"/>
        <v>220</v>
      </c>
      <c r="H85" s="12" t="s">
        <v>30</v>
      </c>
      <c r="I85" s="171">
        <f t="shared" si="12"/>
        <v>220</v>
      </c>
      <c r="J85" s="11"/>
      <c r="K85" s="172">
        <f t="shared" si="13"/>
        <v>0</v>
      </c>
      <c r="L85" s="173">
        <f t="shared" si="14"/>
        <v>220</v>
      </c>
      <c r="M85" s="37"/>
      <c r="N85" s="174"/>
      <c r="O85" s="175"/>
      <c r="P85" s="176"/>
      <c r="Q85" s="177"/>
      <c r="R85" s="201"/>
      <c r="S85" s="207"/>
      <c r="T85" s="208"/>
      <c r="U85" s="209"/>
      <c r="V85" s="210"/>
      <c r="W85" s="238"/>
      <c r="X85" s="243"/>
      <c r="Y85" s="244"/>
      <c r="Z85" s="245"/>
      <c r="AA85" s="246"/>
      <c r="AB85" s="26"/>
      <c r="AC85" s="27" t="s">
        <v>46</v>
      </c>
      <c r="AD85" s="178">
        <f t="shared" ref="AD85:AD116" si="15">IF(OR(AC85&lt;&gt;"Oui",C85&lt;&gt;"JOU"),"",IF(F85&lt;VALUE("01/01/2006"),154,IF(F85&lt;VALUE("01/01/2010"),79,0)))</f>
        <v>154</v>
      </c>
      <c r="AE85" s="179"/>
      <c r="AF85" s="29"/>
      <c r="AG85" s="30"/>
      <c r="AH85" s="189" t="s">
        <v>406</v>
      </c>
      <c r="AI85" s="189"/>
      <c r="AJ85" s="189"/>
    </row>
    <row r="86" spans="1:36" s="180" customFormat="1" ht="15" customHeight="1" x14ac:dyDescent="0.15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410</v>
      </c>
      <c r="F86" s="19">
        <v>33757</v>
      </c>
      <c r="G86" s="170">
        <f t="shared" si="11"/>
        <v>220</v>
      </c>
      <c r="H86" s="12" t="s">
        <v>30</v>
      </c>
      <c r="I86" s="171">
        <f t="shared" si="12"/>
        <v>220</v>
      </c>
      <c r="J86" s="11"/>
      <c r="K86" s="172">
        <f t="shared" si="13"/>
        <v>220</v>
      </c>
      <c r="L86" s="173">
        <f t="shared" si="14"/>
        <v>0</v>
      </c>
      <c r="M86" s="37" t="s">
        <v>107</v>
      </c>
      <c r="N86" s="174">
        <v>220</v>
      </c>
      <c r="O86" s="175" t="s">
        <v>568</v>
      </c>
      <c r="P86" s="176" t="s">
        <v>125</v>
      </c>
      <c r="Q86" s="177">
        <v>44809</v>
      </c>
      <c r="R86" s="201"/>
      <c r="S86" s="207"/>
      <c r="T86" s="208"/>
      <c r="U86" s="209"/>
      <c r="V86" s="210"/>
      <c r="W86" s="238"/>
      <c r="X86" s="243"/>
      <c r="Y86" s="244"/>
      <c r="Z86" s="245"/>
      <c r="AA86" s="246"/>
      <c r="AB86" s="26"/>
      <c r="AC86" s="27"/>
      <c r="AD86" s="178" t="str">
        <f t="shared" si="15"/>
        <v/>
      </c>
      <c r="AE86" s="179"/>
      <c r="AF86" s="29"/>
      <c r="AG86" s="30"/>
      <c r="AH86" s="189" t="s">
        <v>407</v>
      </c>
      <c r="AI86" s="189"/>
      <c r="AJ86" s="189"/>
    </row>
    <row r="87" spans="1:36" s="180" customFormat="1" ht="15" customHeight="1" x14ac:dyDescent="0.15">
      <c r="A87" s="14" t="s">
        <v>6</v>
      </c>
      <c r="B87" s="15" t="s">
        <v>7</v>
      </c>
      <c r="C87" s="168" t="s">
        <v>47</v>
      </c>
      <c r="D87" s="188" t="s">
        <v>411</v>
      </c>
      <c r="E87" s="169" t="s">
        <v>412</v>
      </c>
      <c r="F87" s="19">
        <v>39993</v>
      </c>
      <c r="G87" s="170">
        <f t="shared" si="11"/>
        <v>170</v>
      </c>
      <c r="H87" s="12" t="s">
        <v>30</v>
      </c>
      <c r="I87" s="171">
        <f t="shared" si="12"/>
        <v>170</v>
      </c>
      <c r="J87" s="11"/>
      <c r="K87" s="172">
        <f t="shared" si="13"/>
        <v>170</v>
      </c>
      <c r="L87" s="173">
        <f t="shared" si="14"/>
        <v>0</v>
      </c>
      <c r="M87" s="37" t="s">
        <v>107</v>
      </c>
      <c r="N87" s="174">
        <v>70</v>
      </c>
      <c r="O87" s="175" t="s">
        <v>358</v>
      </c>
      <c r="P87" s="176" t="s">
        <v>114</v>
      </c>
      <c r="Q87" s="177">
        <v>44763</v>
      </c>
      <c r="R87" s="201" t="s">
        <v>107</v>
      </c>
      <c r="S87" s="207">
        <v>50</v>
      </c>
      <c r="T87" s="208" t="s">
        <v>820</v>
      </c>
      <c r="U87" s="209" t="s">
        <v>125</v>
      </c>
      <c r="V87" s="210">
        <v>44827</v>
      </c>
      <c r="W87" s="238" t="s">
        <v>461</v>
      </c>
      <c r="X87" s="243">
        <v>50</v>
      </c>
      <c r="Y87" s="244"/>
      <c r="Z87" s="245"/>
      <c r="AA87" s="246"/>
      <c r="AB87" s="26"/>
      <c r="AC87" s="27"/>
      <c r="AD87" s="178" t="str">
        <f t="shared" si="15"/>
        <v/>
      </c>
      <c r="AE87" s="179"/>
      <c r="AF87" s="29"/>
      <c r="AG87" s="30"/>
      <c r="AH87" s="189" t="s">
        <v>408</v>
      </c>
      <c r="AI87" s="189"/>
      <c r="AJ87" s="189"/>
    </row>
    <row r="88" spans="1:36" s="180" customFormat="1" ht="15" customHeight="1" x14ac:dyDescent="0.15">
      <c r="A88" s="14" t="s">
        <v>6</v>
      </c>
      <c r="B88" s="15" t="s">
        <v>7</v>
      </c>
      <c r="C88" s="168" t="s">
        <v>47</v>
      </c>
      <c r="D88" s="188" t="s">
        <v>356</v>
      </c>
      <c r="E88" s="169" t="s">
        <v>202</v>
      </c>
      <c r="F88" s="19">
        <v>38692</v>
      </c>
      <c r="G88" s="170">
        <f t="shared" si="11"/>
        <v>190</v>
      </c>
      <c r="H88" s="12" t="s">
        <v>30</v>
      </c>
      <c r="I88" s="171">
        <f t="shared" si="12"/>
        <v>190</v>
      </c>
      <c r="J88" s="11"/>
      <c r="K88" s="172">
        <f t="shared" si="13"/>
        <v>190</v>
      </c>
      <c r="L88" s="173">
        <f t="shared" si="14"/>
        <v>0</v>
      </c>
      <c r="M88" s="37" t="s">
        <v>107</v>
      </c>
      <c r="N88" s="174">
        <v>190</v>
      </c>
      <c r="O88" s="175" t="s">
        <v>357</v>
      </c>
      <c r="P88" s="176" t="s">
        <v>114</v>
      </c>
      <c r="Q88" s="177">
        <v>44763</v>
      </c>
      <c r="R88" s="201"/>
      <c r="S88" s="207"/>
      <c r="T88" s="208"/>
      <c r="U88" s="209"/>
      <c r="V88" s="210"/>
      <c r="W88" s="238"/>
      <c r="X88" s="243"/>
      <c r="Y88" s="244"/>
      <c r="Z88" s="245"/>
      <c r="AA88" s="246"/>
      <c r="AB88" s="26"/>
      <c r="AC88" s="27"/>
      <c r="AD88" s="178" t="str">
        <f t="shared" si="15"/>
        <v/>
      </c>
      <c r="AE88" s="179"/>
      <c r="AF88" s="29"/>
      <c r="AG88" s="30"/>
      <c r="AH88" s="189" t="s">
        <v>359</v>
      </c>
      <c r="AI88" s="189"/>
      <c r="AJ88" s="189"/>
    </row>
    <row r="89" spans="1:36" s="180" customFormat="1" ht="15" customHeight="1" x14ac:dyDescent="0.15">
      <c r="A89" s="14" t="s">
        <v>8</v>
      </c>
      <c r="B89" s="15" t="s">
        <v>7</v>
      </c>
      <c r="C89" s="168" t="s">
        <v>47</v>
      </c>
      <c r="D89" s="17" t="s">
        <v>360</v>
      </c>
      <c r="E89" s="169" t="s">
        <v>361</v>
      </c>
      <c r="F89" s="19">
        <v>40071</v>
      </c>
      <c r="G89" s="170">
        <f t="shared" si="11"/>
        <v>170</v>
      </c>
      <c r="H89" s="12" t="s">
        <v>30</v>
      </c>
      <c r="I89" s="171">
        <f t="shared" si="12"/>
        <v>170</v>
      </c>
      <c r="J89" s="11"/>
      <c r="K89" s="172">
        <f t="shared" si="13"/>
        <v>170</v>
      </c>
      <c r="L89" s="173">
        <f t="shared" si="14"/>
        <v>0</v>
      </c>
      <c r="M89" s="37" t="s">
        <v>107</v>
      </c>
      <c r="N89" s="174">
        <v>60</v>
      </c>
      <c r="O89" s="175" t="s">
        <v>354</v>
      </c>
      <c r="P89" s="176" t="s">
        <v>329</v>
      </c>
      <c r="Q89" s="177">
        <v>44789</v>
      </c>
      <c r="R89" s="201" t="s">
        <v>107</v>
      </c>
      <c r="S89" s="207">
        <v>60</v>
      </c>
      <c r="T89" s="208" t="s">
        <v>355</v>
      </c>
      <c r="U89" s="209" t="s">
        <v>125</v>
      </c>
      <c r="V89" s="210">
        <v>44809</v>
      </c>
      <c r="W89" s="238" t="s">
        <v>461</v>
      </c>
      <c r="X89" s="243">
        <v>50</v>
      </c>
      <c r="Y89" s="244"/>
      <c r="Z89" s="245"/>
      <c r="AA89" s="246"/>
      <c r="AB89" s="26"/>
      <c r="AC89" s="27"/>
      <c r="AD89" s="178" t="str">
        <f t="shared" si="15"/>
        <v/>
      </c>
      <c r="AE89" s="179"/>
      <c r="AF89" s="29"/>
      <c r="AG89" s="30"/>
      <c r="AH89" s="189" t="s">
        <v>362</v>
      </c>
      <c r="AI89" s="189"/>
      <c r="AJ89" s="189"/>
    </row>
    <row r="90" spans="1:36" s="180" customFormat="1" ht="15" customHeight="1" x14ac:dyDescent="0.15">
      <c r="A90" s="14" t="s">
        <v>6</v>
      </c>
      <c r="B90" s="15" t="s">
        <v>7</v>
      </c>
      <c r="C90" s="168" t="s">
        <v>47</v>
      </c>
      <c r="D90" s="17" t="s">
        <v>363</v>
      </c>
      <c r="E90" s="169" t="s">
        <v>364</v>
      </c>
      <c r="F90" s="19">
        <v>39000</v>
      </c>
      <c r="G90" s="170">
        <f t="shared" si="11"/>
        <v>190</v>
      </c>
      <c r="H90" s="12" t="s">
        <v>30</v>
      </c>
      <c r="I90" s="171">
        <f t="shared" si="12"/>
        <v>190</v>
      </c>
      <c r="J90" s="11"/>
      <c r="K90" s="172">
        <f t="shared" si="13"/>
        <v>190</v>
      </c>
      <c r="L90" s="173">
        <f t="shared" si="14"/>
        <v>0</v>
      </c>
      <c r="M90" s="37" t="s">
        <v>107</v>
      </c>
      <c r="N90" s="174">
        <v>190</v>
      </c>
      <c r="O90" s="175" t="s">
        <v>627</v>
      </c>
      <c r="P90" s="176" t="s">
        <v>125</v>
      </c>
      <c r="Q90" s="177">
        <v>44813</v>
      </c>
      <c r="R90" s="201"/>
      <c r="S90" s="207"/>
      <c r="T90" s="208"/>
      <c r="U90" s="209"/>
      <c r="V90" s="210"/>
      <c r="W90" s="238"/>
      <c r="X90" s="243"/>
      <c r="Y90" s="244"/>
      <c r="Z90" s="245"/>
      <c r="AA90" s="246"/>
      <c r="AB90" s="26"/>
      <c r="AC90" s="27"/>
      <c r="AD90" s="178" t="str">
        <f t="shared" si="15"/>
        <v/>
      </c>
      <c r="AE90" s="179"/>
      <c r="AF90" s="29"/>
      <c r="AG90" s="30"/>
      <c r="AH90" s="189" t="s">
        <v>365</v>
      </c>
      <c r="AI90" s="189"/>
      <c r="AJ90" s="189"/>
    </row>
    <row r="91" spans="1:36" s="180" customFormat="1" ht="15" customHeight="1" x14ac:dyDescent="0.15">
      <c r="A91" s="14" t="s">
        <v>6</v>
      </c>
      <c r="B91" s="15" t="s">
        <v>7</v>
      </c>
      <c r="C91" s="168" t="s">
        <v>47</v>
      </c>
      <c r="D91" s="17" t="s">
        <v>366</v>
      </c>
      <c r="E91" s="169" t="s">
        <v>367</v>
      </c>
      <c r="F91" s="19">
        <v>31377</v>
      </c>
      <c r="G91" s="170">
        <f t="shared" si="11"/>
        <v>220</v>
      </c>
      <c r="H91" s="12" t="s">
        <v>30</v>
      </c>
      <c r="I91" s="171">
        <f t="shared" si="12"/>
        <v>220</v>
      </c>
      <c r="J91" s="11"/>
      <c r="K91" s="172">
        <f t="shared" si="13"/>
        <v>220</v>
      </c>
      <c r="L91" s="173">
        <f t="shared" si="14"/>
        <v>0</v>
      </c>
      <c r="M91" s="37" t="s">
        <v>107</v>
      </c>
      <c r="N91" s="174">
        <v>120</v>
      </c>
      <c r="O91" s="175" t="s">
        <v>368</v>
      </c>
      <c r="P91" s="176" t="s">
        <v>125</v>
      </c>
      <c r="Q91" s="177">
        <v>44809</v>
      </c>
      <c r="R91" s="201" t="s">
        <v>107</v>
      </c>
      <c r="S91" s="207">
        <v>100</v>
      </c>
      <c r="T91" s="208" t="s">
        <v>369</v>
      </c>
      <c r="U91" s="209" t="s">
        <v>133</v>
      </c>
      <c r="V91" s="210"/>
      <c r="W91" s="238"/>
      <c r="X91" s="243"/>
      <c r="Y91" s="244"/>
      <c r="Z91" s="245"/>
      <c r="AA91" s="246"/>
      <c r="AB91" s="26"/>
      <c r="AC91" s="27" t="s">
        <v>46</v>
      </c>
      <c r="AD91" s="178">
        <f t="shared" si="15"/>
        <v>154</v>
      </c>
      <c r="AE91" s="179" t="s">
        <v>370</v>
      </c>
      <c r="AF91" s="29">
        <v>44767</v>
      </c>
      <c r="AG91" s="30"/>
      <c r="AH91" s="189" t="s">
        <v>371</v>
      </c>
      <c r="AI91" s="189"/>
      <c r="AJ91" s="189"/>
    </row>
    <row r="92" spans="1:36" s="180" customFormat="1" ht="15" customHeight="1" x14ac:dyDescent="0.15">
      <c r="A92" s="14" t="s">
        <v>6</v>
      </c>
      <c r="B92" s="15" t="s">
        <v>7</v>
      </c>
      <c r="C92" s="168" t="s">
        <v>47</v>
      </c>
      <c r="D92" s="17" t="s">
        <v>372</v>
      </c>
      <c r="E92" s="169" t="s">
        <v>234</v>
      </c>
      <c r="F92" s="19">
        <v>38370</v>
      </c>
      <c r="G92" s="170">
        <f t="shared" si="11"/>
        <v>190</v>
      </c>
      <c r="H92" s="12" t="s">
        <v>30</v>
      </c>
      <c r="I92" s="171">
        <f t="shared" si="12"/>
        <v>190</v>
      </c>
      <c r="J92" s="11"/>
      <c r="K92" s="172">
        <f t="shared" si="13"/>
        <v>190</v>
      </c>
      <c r="L92" s="173">
        <f t="shared" si="14"/>
        <v>0</v>
      </c>
      <c r="M92" s="37" t="s">
        <v>107</v>
      </c>
      <c r="N92" s="174">
        <v>95</v>
      </c>
      <c r="O92" s="175" t="s">
        <v>451</v>
      </c>
      <c r="P92" s="176" t="s">
        <v>329</v>
      </c>
      <c r="Q92" s="177">
        <v>44793</v>
      </c>
      <c r="R92" s="201" t="s">
        <v>107</v>
      </c>
      <c r="S92" s="207">
        <v>95</v>
      </c>
      <c r="T92" s="208" t="s">
        <v>452</v>
      </c>
      <c r="U92" s="209"/>
      <c r="V92" s="210"/>
      <c r="W92" s="238"/>
      <c r="X92" s="243"/>
      <c r="Y92" s="244"/>
      <c r="Z92" s="245"/>
      <c r="AA92" s="246"/>
      <c r="AB92" s="26"/>
      <c r="AC92" s="27"/>
      <c r="AD92" s="178" t="str">
        <f t="shared" si="15"/>
        <v/>
      </c>
      <c r="AE92" s="179"/>
      <c r="AF92" s="29"/>
      <c r="AG92" s="30"/>
      <c r="AH92" s="189" t="s">
        <v>373</v>
      </c>
      <c r="AI92" s="189"/>
      <c r="AJ92" s="189"/>
    </row>
    <row r="93" spans="1:36" s="180" customFormat="1" ht="15" customHeight="1" x14ac:dyDescent="0.15">
      <c r="A93" s="14" t="s">
        <v>8</v>
      </c>
      <c r="B93" s="15" t="s">
        <v>7</v>
      </c>
      <c r="C93" s="168" t="s">
        <v>47</v>
      </c>
      <c r="D93" s="17" t="s">
        <v>374</v>
      </c>
      <c r="E93" s="169" t="s">
        <v>375</v>
      </c>
      <c r="F93" s="19">
        <v>40119</v>
      </c>
      <c r="G93" s="170">
        <f t="shared" si="11"/>
        <v>170</v>
      </c>
      <c r="H93" s="12" t="s">
        <v>30</v>
      </c>
      <c r="I93" s="171">
        <f t="shared" si="12"/>
        <v>170</v>
      </c>
      <c r="J93" s="11"/>
      <c r="K93" s="172">
        <f t="shared" si="13"/>
        <v>170</v>
      </c>
      <c r="L93" s="173">
        <f t="shared" si="14"/>
        <v>0</v>
      </c>
      <c r="M93" s="37" t="s">
        <v>107</v>
      </c>
      <c r="N93" s="174">
        <v>170</v>
      </c>
      <c r="O93" s="175" t="s">
        <v>376</v>
      </c>
      <c r="P93" s="176" t="s">
        <v>329</v>
      </c>
      <c r="Q93" s="177">
        <v>44789</v>
      </c>
      <c r="R93" s="201"/>
      <c r="S93" s="207"/>
      <c r="T93" s="208"/>
      <c r="U93" s="209"/>
      <c r="V93" s="210"/>
      <c r="W93" s="238"/>
      <c r="X93" s="243"/>
      <c r="Y93" s="244"/>
      <c r="Z93" s="245"/>
      <c r="AA93" s="246"/>
      <c r="AB93" s="26"/>
      <c r="AC93" s="27" t="s">
        <v>46</v>
      </c>
      <c r="AD93" s="178">
        <f t="shared" si="15"/>
        <v>79</v>
      </c>
      <c r="AE93" s="179" t="s">
        <v>377</v>
      </c>
      <c r="AF93" s="29">
        <v>44774</v>
      </c>
      <c r="AG93" s="30"/>
      <c r="AH93" s="189" t="s">
        <v>378</v>
      </c>
      <c r="AI93" s="189"/>
      <c r="AJ93" s="189"/>
    </row>
    <row r="94" spans="1:36" s="180" customFormat="1" ht="15" customHeight="1" x14ac:dyDescent="0.15">
      <c r="A94" s="14" t="s">
        <v>6</v>
      </c>
      <c r="B94" s="15" t="s">
        <v>7</v>
      </c>
      <c r="C94" s="168" t="s">
        <v>47</v>
      </c>
      <c r="D94" s="17" t="s">
        <v>366</v>
      </c>
      <c r="E94" s="169" t="s">
        <v>379</v>
      </c>
      <c r="F94" s="19">
        <v>32664</v>
      </c>
      <c r="G94" s="170">
        <f t="shared" si="11"/>
        <v>220</v>
      </c>
      <c r="H94" s="12" t="s">
        <v>30</v>
      </c>
      <c r="I94" s="171">
        <f t="shared" si="12"/>
        <v>220</v>
      </c>
      <c r="J94" s="11"/>
      <c r="K94" s="172">
        <f t="shared" si="13"/>
        <v>220</v>
      </c>
      <c r="L94" s="173">
        <f t="shared" si="14"/>
        <v>0</v>
      </c>
      <c r="M94" s="37" t="s">
        <v>107</v>
      </c>
      <c r="N94" s="174">
        <v>110</v>
      </c>
      <c r="O94" s="175" t="s">
        <v>380</v>
      </c>
      <c r="P94" s="176" t="s">
        <v>329</v>
      </c>
      <c r="Q94" s="177">
        <v>44789</v>
      </c>
      <c r="R94" s="201" t="s">
        <v>107</v>
      </c>
      <c r="S94" s="207">
        <v>110</v>
      </c>
      <c r="T94" s="208" t="s">
        <v>381</v>
      </c>
      <c r="U94" s="209" t="s">
        <v>133</v>
      </c>
      <c r="V94" s="210"/>
      <c r="W94" s="238"/>
      <c r="X94" s="243"/>
      <c r="Y94" s="244"/>
      <c r="Z94" s="245"/>
      <c r="AA94" s="246"/>
      <c r="AB94" s="26"/>
      <c r="AC94" s="27" t="s">
        <v>46</v>
      </c>
      <c r="AD94" s="178">
        <f t="shared" si="15"/>
        <v>154</v>
      </c>
      <c r="AE94" s="179" t="s">
        <v>382</v>
      </c>
      <c r="AF94" s="29">
        <v>44830</v>
      </c>
      <c r="AG94" s="30"/>
      <c r="AH94" s="189" t="s">
        <v>383</v>
      </c>
      <c r="AI94" s="189"/>
      <c r="AJ94" s="189"/>
    </row>
    <row r="95" spans="1:36" s="180" customFormat="1" ht="15" customHeight="1" x14ac:dyDescent="0.15">
      <c r="A95" s="14" t="s">
        <v>8</v>
      </c>
      <c r="B95" s="15" t="s">
        <v>7</v>
      </c>
      <c r="C95" s="168" t="s">
        <v>47</v>
      </c>
      <c r="D95" s="17" t="s">
        <v>384</v>
      </c>
      <c r="E95" s="169" t="s">
        <v>385</v>
      </c>
      <c r="F95" s="19">
        <v>34596</v>
      </c>
      <c r="G95" s="170">
        <f t="shared" si="11"/>
        <v>220</v>
      </c>
      <c r="H95" s="12" t="s">
        <v>30</v>
      </c>
      <c r="I95" s="171">
        <f t="shared" si="12"/>
        <v>220</v>
      </c>
      <c r="J95" s="11"/>
      <c r="K95" s="172">
        <f t="shared" si="13"/>
        <v>220</v>
      </c>
      <c r="L95" s="173">
        <f t="shared" si="14"/>
        <v>0</v>
      </c>
      <c r="M95" s="37" t="s">
        <v>107</v>
      </c>
      <c r="N95" s="174">
        <v>110</v>
      </c>
      <c r="O95" s="175" t="s">
        <v>897</v>
      </c>
      <c r="P95" s="176" t="s">
        <v>133</v>
      </c>
      <c r="Q95" s="177"/>
      <c r="R95" s="201" t="s">
        <v>107</v>
      </c>
      <c r="S95" s="207">
        <v>110</v>
      </c>
      <c r="T95" s="208" t="s">
        <v>898</v>
      </c>
      <c r="U95" s="209" t="s">
        <v>150</v>
      </c>
      <c r="V95" s="210"/>
      <c r="W95" s="238"/>
      <c r="X95" s="243"/>
      <c r="Y95" s="244"/>
      <c r="Z95" s="245"/>
      <c r="AA95" s="246"/>
      <c r="AB95" s="26"/>
      <c r="AC95" s="27" t="s">
        <v>30</v>
      </c>
      <c r="AD95" s="178" t="str">
        <f t="shared" si="15"/>
        <v/>
      </c>
      <c r="AE95" s="179"/>
      <c r="AF95" s="29"/>
      <c r="AG95" s="30"/>
      <c r="AH95" s="189" t="s">
        <v>386</v>
      </c>
      <c r="AI95" s="189"/>
      <c r="AJ95" s="189"/>
    </row>
    <row r="96" spans="1:36" s="180" customFormat="1" ht="15" customHeight="1" x14ac:dyDescent="0.15">
      <c r="A96" s="14" t="s">
        <v>8</v>
      </c>
      <c r="B96" s="15" t="s">
        <v>7</v>
      </c>
      <c r="C96" s="168" t="s">
        <v>47</v>
      </c>
      <c r="D96" s="17" t="s">
        <v>387</v>
      </c>
      <c r="E96" s="169" t="s">
        <v>388</v>
      </c>
      <c r="F96" s="19">
        <v>39602</v>
      </c>
      <c r="G96" s="170">
        <f t="shared" si="11"/>
        <v>170</v>
      </c>
      <c r="H96" s="12" t="s">
        <v>30</v>
      </c>
      <c r="I96" s="171">
        <f t="shared" si="12"/>
        <v>170</v>
      </c>
      <c r="J96" s="11"/>
      <c r="K96" s="172">
        <f t="shared" si="13"/>
        <v>170</v>
      </c>
      <c r="L96" s="173">
        <f t="shared" si="14"/>
        <v>0</v>
      </c>
      <c r="M96" s="37" t="s">
        <v>186</v>
      </c>
      <c r="N96" s="174">
        <v>85</v>
      </c>
      <c r="O96" s="175"/>
      <c r="P96" s="176" t="s">
        <v>329</v>
      </c>
      <c r="Q96" s="177">
        <v>44775</v>
      </c>
      <c r="R96" s="201" t="s">
        <v>107</v>
      </c>
      <c r="S96" s="207">
        <v>85</v>
      </c>
      <c r="T96" s="208"/>
      <c r="U96" s="209" t="s">
        <v>125</v>
      </c>
      <c r="V96" s="210">
        <v>44814</v>
      </c>
      <c r="W96" s="238"/>
      <c r="X96" s="243"/>
      <c r="Y96" s="244"/>
      <c r="Z96" s="245"/>
      <c r="AA96" s="246"/>
      <c r="AB96" s="26"/>
      <c r="AC96" s="27"/>
      <c r="AD96" s="178" t="str">
        <f t="shared" si="15"/>
        <v/>
      </c>
      <c r="AE96" s="179"/>
      <c r="AF96" s="29"/>
      <c r="AG96" s="30"/>
      <c r="AH96" s="189" t="s">
        <v>389</v>
      </c>
      <c r="AI96" s="189"/>
      <c r="AJ96" s="189"/>
    </row>
    <row r="97" spans="1:36" customFormat="1" ht="15" customHeight="1" x14ac:dyDescent="0.15">
      <c r="A97" s="14" t="s">
        <v>6</v>
      </c>
      <c r="B97" s="15" t="s">
        <v>7</v>
      </c>
      <c r="C97" s="168" t="s">
        <v>47</v>
      </c>
      <c r="D97" s="17" t="s">
        <v>77</v>
      </c>
      <c r="E97" s="169" t="s">
        <v>390</v>
      </c>
      <c r="F97" s="19">
        <v>39956</v>
      </c>
      <c r="G97" s="170">
        <f t="shared" si="11"/>
        <v>170</v>
      </c>
      <c r="H97" s="12" t="s">
        <v>30</v>
      </c>
      <c r="I97" s="171">
        <f t="shared" si="12"/>
        <v>170</v>
      </c>
      <c r="J97" s="11"/>
      <c r="K97" s="172">
        <f t="shared" si="13"/>
        <v>170</v>
      </c>
      <c r="L97" s="173">
        <f t="shared" si="14"/>
        <v>0</v>
      </c>
      <c r="M97" s="37" t="s">
        <v>107</v>
      </c>
      <c r="N97" s="174">
        <v>85</v>
      </c>
      <c r="O97" s="175" t="s">
        <v>391</v>
      </c>
      <c r="P97" s="176" t="s">
        <v>329</v>
      </c>
      <c r="Q97" s="177">
        <v>44789</v>
      </c>
      <c r="R97" s="201" t="s">
        <v>107</v>
      </c>
      <c r="S97" s="207">
        <v>40</v>
      </c>
      <c r="T97" s="208" t="s">
        <v>392</v>
      </c>
      <c r="U97" s="209" t="s">
        <v>125</v>
      </c>
      <c r="V97" s="210">
        <v>44809</v>
      </c>
      <c r="W97" s="238" t="s">
        <v>107</v>
      </c>
      <c r="X97" s="243">
        <v>45</v>
      </c>
      <c r="Y97" s="247" t="s">
        <v>393</v>
      </c>
      <c r="Z97" s="245" t="s">
        <v>133</v>
      </c>
      <c r="AA97" s="246"/>
      <c r="AB97" s="26"/>
      <c r="AC97" s="27" t="s">
        <v>46</v>
      </c>
      <c r="AD97" s="178">
        <f t="shared" si="15"/>
        <v>79</v>
      </c>
      <c r="AE97" s="179"/>
      <c r="AF97" s="29"/>
      <c r="AG97" s="30"/>
      <c r="AH97" s="189" t="s">
        <v>394</v>
      </c>
      <c r="AI97" s="189"/>
      <c r="AJ97" s="189"/>
    </row>
    <row r="98" spans="1:36" customFormat="1" ht="15" customHeight="1" x14ac:dyDescent="0.15">
      <c r="A98" s="14" t="s">
        <v>6</v>
      </c>
      <c r="B98" s="15" t="s">
        <v>7</v>
      </c>
      <c r="C98" s="168" t="s">
        <v>47</v>
      </c>
      <c r="D98" s="17" t="s">
        <v>395</v>
      </c>
      <c r="E98" s="169" t="s">
        <v>396</v>
      </c>
      <c r="F98" s="19">
        <v>40783</v>
      </c>
      <c r="G98" s="170">
        <f t="shared" si="11"/>
        <v>170</v>
      </c>
      <c r="H98" s="12" t="s">
        <v>30</v>
      </c>
      <c r="I98" s="171">
        <f t="shared" si="12"/>
        <v>170</v>
      </c>
      <c r="J98" s="11"/>
      <c r="K98" s="172">
        <f t="shared" si="13"/>
        <v>120</v>
      </c>
      <c r="L98" s="173">
        <f t="shared" si="14"/>
        <v>50</v>
      </c>
      <c r="M98" s="37" t="s">
        <v>107</v>
      </c>
      <c r="N98" s="174">
        <v>120</v>
      </c>
      <c r="O98" s="175" t="s">
        <v>397</v>
      </c>
      <c r="P98" s="176" t="s">
        <v>329</v>
      </c>
      <c r="Q98" s="177">
        <v>44789</v>
      </c>
      <c r="R98" s="201"/>
      <c r="S98" s="207"/>
      <c r="T98" s="208"/>
      <c r="U98" s="209"/>
      <c r="V98" s="210"/>
      <c r="W98" s="238"/>
      <c r="X98" s="243"/>
      <c r="Y98" s="244"/>
      <c r="Z98" s="245"/>
      <c r="AA98" s="246"/>
      <c r="AB98" s="26"/>
      <c r="AC98" s="27"/>
      <c r="AD98" s="178" t="str">
        <f t="shared" si="15"/>
        <v/>
      </c>
      <c r="AE98" s="179"/>
      <c r="AF98" s="29"/>
      <c r="AG98" s="30"/>
      <c r="AH98" s="189" t="s">
        <v>398</v>
      </c>
      <c r="AI98" s="189"/>
      <c r="AJ98" s="189"/>
    </row>
    <row r="99" spans="1:36" customFormat="1" ht="15" customHeight="1" x14ac:dyDescent="0.15">
      <c r="A99" s="14" t="s">
        <v>6</v>
      </c>
      <c r="B99" s="15" t="s">
        <v>7</v>
      </c>
      <c r="C99" s="168" t="s">
        <v>145</v>
      </c>
      <c r="D99" s="17" t="s">
        <v>399</v>
      </c>
      <c r="E99" s="169" t="s">
        <v>400</v>
      </c>
      <c r="F99" s="19">
        <v>38152</v>
      </c>
      <c r="G99" s="170">
        <f t="shared" si="11"/>
        <v>0</v>
      </c>
      <c r="H99" s="12" t="s">
        <v>30</v>
      </c>
      <c r="I99" s="171">
        <f t="shared" ref="I99:I130" si="16">IF(OR(H99="Non",H99=""),G99,MAX(0,G99-15))</f>
        <v>0</v>
      </c>
      <c r="J99" s="11"/>
      <c r="K99" s="172">
        <f t="shared" ref="K99:K111" si="17">SUM(N99,S99,X99)</f>
        <v>0</v>
      </c>
      <c r="L99" s="173">
        <f t="shared" ref="L99:L130" si="18">IF(D99="","",I99-K99)</f>
        <v>0</v>
      </c>
      <c r="M99" s="37"/>
      <c r="N99" s="174"/>
      <c r="O99" s="175"/>
      <c r="P99" s="176"/>
      <c r="Q99" s="177"/>
      <c r="R99" s="201"/>
      <c r="S99" s="207"/>
      <c r="T99" s="208"/>
      <c r="U99" s="209"/>
      <c r="V99" s="210"/>
      <c r="W99" s="238"/>
      <c r="X99" s="243"/>
      <c r="Y99" s="244"/>
      <c r="Z99" s="245"/>
      <c r="AA99" s="246"/>
      <c r="AB99" s="26"/>
      <c r="AC99" s="27"/>
      <c r="AD99" s="178" t="str">
        <f t="shared" si="15"/>
        <v/>
      </c>
      <c r="AE99" s="179"/>
      <c r="AF99" s="29"/>
      <c r="AG99" s="30"/>
      <c r="AH99" s="189" t="s">
        <v>401</v>
      </c>
      <c r="AI99" s="189"/>
      <c r="AJ99" s="189"/>
    </row>
    <row r="100" spans="1:36" customFormat="1" ht="15" customHeight="1" x14ac:dyDescent="0.15">
      <c r="A100" s="14" t="s">
        <v>6</v>
      </c>
      <c r="B100" s="15" t="s">
        <v>7</v>
      </c>
      <c r="C100" s="168" t="s">
        <v>47</v>
      </c>
      <c r="D100" s="17" t="s">
        <v>402</v>
      </c>
      <c r="E100" s="169" t="s">
        <v>403</v>
      </c>
      <c r="F100" s="19">
        <v>39544</v>
      </c>
      <c r="G100" s="170">
        <f t="shared" si="11"/>
        <v>170</v>
      </c>
      <c r="H100" s="12" t="s">
        <v>30</v>
      </c>
      <c r="I100" s="171">
        <f t="shared" si="16"/>
        <v>170</v>
      </c>
      <c r="J100" s="11"/>
      <c r="K100" s="172">
        <f t="shared" si="17"/>
        <v>50</v>
      </c>
      <c r="L100" s="173">
        <f t="shared" si="18"/>
        <v>120</v>
      </c>
      <c r="M100" s="37" t="s">
        <v>186</v>
      </c>
      <c r="N100" s="174">
        <v>50</v>
      </c>
      <c r="O100" s="175"/>
      <c r="P100" s="176" t="s">
        <v>329</v>
      </c>
      <c r="Q100" s="177">
        <v>44775</v>
      </c>
      <c r="R100" s="201"/>
      <c r="S100" s="207"/>
      <c r="T100" s="208"/>
      <c r="U100" s="209"/>
      <c r="V100" s="210"/>
      <c r="W100" s="238"/>
      <c r="X100" s="243"/>
      <c r="Y100" s="244"/>
      <c r="Z100" s="245"/>
      <c r="AA100" s="246"/>
      <c r="AB100" s="26"/>
      <c r="AC100" s="27"/>
      <c r="AD100" s="178" t="str">
        <f t="shared" si="15"/>
        <v/>
      </c>
      <c r="AE100" s="179"/>
      <c r="AF100" s="29"/>
      <c r="AG100" s="30"/>
      <c r="AH100" s="189" t="s">
        <v>404</v>
      </c>
      <c r="AI100" s="189"/>
      <c r="AJ100" s="189"/>
    </row>
    <row r="101" spans="1:36" s="5" customFormat="1" ht="15" customHeight="1" x14ac:dyDescent="0.15">
      <c r="A101" s="14" t="s">
        <v>8</v>
      </c>
      <c r="B101" s="15" t="s">
        <v>7</v>
      </c>
      <c r="C101" s="16" t="s">
        <v>47</v>
      </c>
      <c r="D101" s="17" t="s">
        <v>413</v>
      </c>
      <c r="E101" s="18" t="s">
        <v>414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2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2"/>
      <c r="P101" s="148" t="s">
        <v>329</v>
      </c>
      <c r="Q101" s="39">
        <v>44775</v>
      </c>
      <c r="R101" s="201" t="s">
        <v>461</v>
      </c>
      <c r="S101" s="202">
        <v>50</v>
      </c>
      <c r="T101" s="203"/>
      <c r="U101" s="204"/>
      <c r="V101" s="205"/>
      <c r="W101" s="238"/>
      <c r="X101" s="239"/>
      <c r="Y101" s="240"/>
      <c r="Z101" s="241"/>
      <c r="AA101" s="242"/>
      <c r="AB101" s="26"/>
      <c r="AC101" s="27"/>
      <c r="AD101" s="36" t="str">
        <f t="shared" si="15"/>
        <v/>
      </c>
      <c r="AE101" s="28"/>
      <c r="AF101" s="29"/>
      <c r="AG101" s="30"/>
      <c r="AH101" s="189" t="s">
        <v>423</v>
      </c>
      <c r="AI101" s="189"/>
      <c r="AJ101" s="189"/>
    </row>
    <row r="102" spans="1:36" s="4" customFormat="1" ht="15" customHeight="1" x14ac:dyDescent="0.15">
      <c r="A102" s="14" t="s">
        <v>8</v>
      </c>
      <c r="B102" s="15" t="s">
        <v>7</v>
      </c>
      <c r="C102" s="16" t="s">
        <v>47</v>
      </c>
      <c r="D102" s="17" t="s">
        <v>417</v>
      </c>
      <c r="E102" s="18" t="s">
        <v>418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2" t="s">
        <v>608</v>
      </c>
      <c r="P102" s="148" t="s">
        <v>329</v>
      </c>
      <c r="Q102" s="39">
        <v>44789</v>
      </c>
      <c r="R102" s="201"/>
      <c r="S102" s="202"/>
      <c r="T102" s="203"/>
      <c r="U102" s="204"/>
      <c r="V102" s="205"/>
      <c r="W102" s="238"/>
      <c r="X102" s="239"/>
      <c r="Y102" s="240"/>
      <c r="Z102" s="241"/>
      <c r="AA102" s="242"/>
      <c r="AB102" s="26"/>
      <c r="AC102" s="27"/>
      <c r="AD102" s="36" t="str">
        <f t="shared" si="15"/>
        <v/>
      </c>
      <c r="AE102" s="28"/>
      <c r="AF102" s="29"/>
      <c r="AG102" s="30"/>
      <c r="AH102" s="189" t="s">
        <v>419</v>
      </c>
      <c r="AI102" s="189"/>
      <c r="AJ102" s="189"/>
    </row>
    <row r="103" spans="1:36" s="4" customFormat="1" ht="15" customHeight="1" x14ac:dyDescent="0.15">
      <c r="A103" s="14" t="s">
        <v>6</v>
      </c>
      <c r="B103" s="15" t="s">
        <v>7</v>
      </c>
      <c r="C103" s="16" t="s">
        <v>47</v>
      </c>
      <c r="D103" s="17" t="s">
        <v>421</v>
      </c>
      <c r="E103" s="18" t="s">
        <v>420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2"/>
      <c r="P103" s="148" t="s">
        <v>329</v>
      </c>
      <c r="Q103" s="39">
        <v>44789</v>
      </c>
      <c r="R103" s="201"/>
      <c r="S103" s="202"/>
      <c r="T103" s="203"/>
      <c r="U103" s="204"/>
      <c r="V103" s="205"/>
      <c r="W103" s="238"/>
      <c r="X103" s="239"/>
      <c r="Y103" s="240"/>
      <c r="Z103" s="241"/>
      <c r="AA103" s="242"/>
      <c r="AB103" s="26"/>
      <c r="AC103" s="27"/>
      <c r="AD103" s="36" t="str">
        <f t="shared" si="15"/>
        <v/>
      </c>
      <c r="AE103" s="28"/>
      <c r="AF103" s="29"/>
      <c r="AG103" s="30"/>
      <c r="AH103" s="189" t="s">
        <v>422</v>
      </c>
      <c r="AI103" s="189"/>
      <c r="AJ103" s="189"/>
    </row>
    <row r="104" spans="1:36" s="5" customFormat="1" ht="15" customHeight="1" x14ac:dyDescent="0.15">
      <c r="A104" s="14" t="s">
        <v>6</v>
      </c>
      <c r="B104" s="15" t="s">
        <v>7</v>
      </c>
      <c r="C104" s="16" t="s">
        <v>47</v>
      </c>
      <c r="D104" s="17" t="s">
        <v>436</v>
      </c>
      <c r="E104" s="18" t="s">
        <v>424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2"/>
      <c r="P104" s="148" t="s">
        <v>329</v>
      </c>
      <c r="Q104" s="39">
        <v>44789</v>
      </c>
      <c r="R104" s="201"/>
      <c r="S104" s="202"/>
      <c r="T104" s="203"/>
      <c r="U104" s="204"/>
      <c r="V104" s="205"/>
      <c r="W104" s="238"/>
      <c r="X104" s="239"/>
      <c r="Y104" s="240"/>
      <c r="Z104" s="241"/>
      <c r="AA104" s="242"/>
      <c r="AB104" s="26"/>
      <c r="AC104" s="27"/>
      <c r="AD104" s="36" t="str">
        <f t="shared" si="15"/>
        <v/>
      </c>
      <c r="AE104" s="28"/>
      <c r="AF104" s="29"/>
      <c r="AG104" s="30"/>
      <c r="AH104" s="189" t="s">
        <v>425</v>
      </c>
      <c r="AI104" s="189"/>
      <c r="AJ104" s="189"/>
    </row>
    <row r="105" spans="1:36" s="5" customFormat="1" ht="15" customHeight="1" x14ac:dyDescent="0.15">
      <c r="A105" s="14" t="s">
        <v>6</v>
      </c>
      <c r="B105" s="15" t="s">
        <v>7</v>
      </c>
      <c r="C105" s="16" t="s">
        <v>47</v>
      </c>
      <c r="D105" s="17" t="s">
        <v>426</v>
      </c>
      <c r="E105" s="18" t="s">
        <v>427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140</v>
      </c>
      <c r="L105" s="35">
        <f t="shared" si="18"/>
        <v>30</v>
      </c>
      <c r="M105" s="37" t="s">
        <v>186</v>
      </c>
      <c r="N105" s="38">
        <v>140</v>
      </c>
      <c r="O105" s="152"/>
      <c r="P105" s="148" t="s">
        <v>329</v>
      </c>
      <c r="Q105" s="39">
        <v>44791</v>
      </c>
      <c r="R105" s="201"/>
      <c r="S105" s="202"/>
      <c r="T105" s="203"/>
      <c r="U105" s="204"/>
      <c r="V105" s="205"/>
      <c r="W105" s="238"/>
      <c r="X105" s="239"/>
      <c r="Y105" s="240"/>
      <c r="Z105" s="241"/>
      <c r="AA105" s="242"/>
      <c r="AB105" s="26"/>
      <c r="AC105" s="27"/>
      <c r="AD105" s="36" t="str">
        <f t="shared" si="15"/>
        <v/>
      </c>
      <c r="AE105" s="28"/>
      <c r="AF105" s="29"/>
      <c r="AG105" s="30"/>
      <c r="AH105" s="189"/>
      <c r="AI105" s="189"/>
      <c r="AJ105" s="189"/>
    </row>
    <row r="106" spans="1:36" s="5" customFormat="1" ht="15" customHeight="1" x14ac:dyDescent="0.15">
      <c r="A106" s="14" t="s">
        <v>6</v>
      </c>
      <c r="B106" s="15" t="s">
        <v>7</v>
      </c>
      <c r="C106" s="16" t="s">
        <v>47</v>
      </c>
      <c r="D106" s="17" t="s">
        <v>426</v>
      </c>
      <c r="E106" s="18" t="s">
        <v>428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95</v>
      </c>
      <c r="L106" s="35">
        <f t="shared" si="18"/>
        <v>50</v>
      </c>
      <c r="M106" s="37" t="s">
        <v>186</v>
      </c>
      <c r="N106" s="38">
        <v>95</v>
      </c>
      <c r="O106" s="152"/>
      <c r="P106" s="148" t="s">
        <v>329</v>
      </c>
      <c r="Q106" s="39">
        <v>44791</v>
      </c>
      <c r="R106" s="201"/>
      <c r="S106" s="202"/>
      <c r="T106" s="203"/>
      <c r="U106" s="204"/>
      <c r="V106" s="205"/>
      <c r="W106" s="238"/>
      <c r="X106" s="239"/>
      <c r="Y106" s="240"/>
      <c r="Z106" s="241"/>
      <c r="AA106" s="242"/>
      <c r="AB106" s="26"/>
      <c r="AC106" s="27"/>
      <c r="AD106" s="36" t="str">
        <f t="shared" si="15"/>
        <v/>
      </c>
      <c r="AE106" s="28"/>
      <c r="AF106" s="29"/>
      <c r="AG106" s="30"/>
      <c r="AH106" s="189"/>
      <c r="AI106" s="189"/>
      <c r="AJ106" s="189"/>
    </row>
    <row r="107" spans="1:36" s="5" customFormat="1" ht="15" customHeight="1" x14ac:dyDescent="0.15">
      <c r="A107" s="14" t="s">
        <v>6</v>
      </c>
      <c r="B107" s="15" t="s">
        <v>7</v>
      </c>
      <c r="C107" s="16" t="s">
        <v>47</v>
      </c>
      <c r="D107" s="17" t="s">
        <v>426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95</v>
      </c>
      <c r="L107" s="35">
        <f t="shared" si="18"/>
        <v>50</v>
      </c>
      <c r="M107" s="37" t="s">
        <v>186</v>
      </c>
      <c r="N107" s="38">
        <v>95</v>
      </c>
      <c r="O107" s="152"/>
      <c r="P107" s="148" t="s">
        <v>329</v>
      </c>
      <c r="Q107" s="39">
        <v>44791</v>
      </c>
      <c r="R107" s="201"/>
      <c r="S107" s="202"/>
      <c r="T107" s="203"/>
      <c r="U107" s="204"/>
      <c r="V107" s="205"/>
      <c r="W107" s="238"/>
      <c r="X107" s="239"/>
      <c r="Y107" s="240"/>
      <c r="Z107" s="241"/>
      <c r="AA107" s="242"/>
      <c r="AB107" s="26"/>
      <c r="AC107" s="27"/>
      <c r="AD107" s="36" t="str">
        <f t="shared" si="15"/>
        <v/>
      </c>
      <c r="AE107" s="28"/>
      <c r="AF107" s="29"/>
      <c r="AG107" s="30"/>
      <c r="AH107" s="189"/>
      <c r="AI107" s="189"/>
      <c r="AJ107" s="189"/>
    </row>
    <row r="108" spans="1:36" s="5" customFormat="1" ht="15" customHeight="1" x14ac:dyDescent="0.15">
      <c r="A108" s="14" t="s">
        <v>8</v>
      </c>
      <c r="B108" s="15" t="s">
        <v>7</v>
      </c>
      <c r="C108" s="16" t="s">
        <v>47</v>
      </c>
      <c r="D108" s="17" t="s">
        <v>426</v>
      </c>
      <c r="E108" s="18" t="s">
        <v>429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95</v>
      </c>
      <c r="L108" s="35">
        <f t="shared" si="18"/>
        <v>50</v>
      </c>
      <c r="M108" s="37" t="s">
        <v>186</v>
      </c>
      <c r="N108" s="38">
        <v>95</v>
      </c>
      <c r="O108" s="152"/>
      <c r="P108" s="148" t="s">
        <v>329</v>
      </c>
      <c r="Q108" s="39">
        <v>44791</v>
      </c>
      <c r="R108" s="201"/>
      <c r="S108" s="202"/>
      <c r="T108" s="203"/>
      <c r="U108" s="204"/>
      <c r="V108" s="205"/>
      <c r="W108" s="238"/>
      <c r="X108" s="239"/>
      <c r="Y108" s="240"/>
      <c r="Z108" s="241"/>
      <c r="AA108" s="242"/>
      <c r="AB108" s="26"/>
      <c r="AC108" s="27"/>
      <c r="AD108" s="36" t="str">
        <f t="shared" si="15"/>
        <v/>
      </c>
      <c r="AE108" s="28"/>
      <c r="AF108" s="29"/>
      <c r="AG108" s="30"/>
      <c r="AH108" s="189"/>
      <c r="AI108" s="189"/>
      <c r="AJ108" s="189"/>
    </row>
    <row r="109" spans="1:36" s="4" customFormat="1" ht="15" customHeight="1" x14ac:dyDescent="0.15">
      <c r="A109" s="14" t="s">
        <v>6</v>
      </c>
      <c r="B109" s="15" t="s">
        <v>7</v>
      </c>
      <c r="C109" s="16" t="s">
        <v>9</v>
      </c>
      <c r="D109" s="17" t="s">
        <v>430</v>
      </c>
      <c r="E109" s="18" t="s">
        <v>431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2"/>
      <c r="P109" s="148"/>
      <c r="Q109" s="39"/>
      <c r="R109" s="201"/>
      <c r="S109" s="202"/>
      <c r="T109" s="203"/>
      <c r="U109" s="204"/>
      <c r="V109" s="205"/>
      <c r="W109" s="238"/>
      <c r="X109" s="239"/>
      <c r="Y109" s="240"/>
      <c r="Z109" s="241"/>
      <c r="AA109" s="242"/>
      <c r="AB109" s="26"/>
      <c r="AC109" s="27"/>
      <c r="AD109" s="36" t="str">
        <f t="shared" si="15"/>
        <v/>
      </c>
      <c r="AE109" s="28"/>
      <c r="AF109" s="29"/>
      <c r="AG109" s="30"/>
      <c r="AH109" s="189" t="s">
        <v>432</v>
      </c>
      <c r="AI109" s="189"/>
      <c r="AJ109" s="189"/>
    </row>
    <row r="110" spans="1:36" s="4" customFormat="1" ht="15" customHeight="1" x14ac:dyDescent="0.15">
      <c r="A110" s="14" t="s">
        <v>6</v>
      </c>
      <c r="B110" s="15" t="s">
        <v>7</v>
      </c>
      <c r="C110" s="16" t="s">
        <v>9</v>
      </c>
      <c r="D110" s="17" t="s">
        <v>433</v>
      </c>
      <c r="E110" s="18" t="s">
        <v>434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2"/>
      <c r="P110" s="148"/>
      <c r="Q110" s="39"/>
      <c r="R110" s="201"/>
      <c r="S110" s="202"/>
      <c r="T110" s="203"/>
      <c r="U110" s="204"/>
      <c r="V110" s="205"/>
      <c r="W110" s="238"/>
      <c r="X110" s="239"/>
      <c r="Y110" s="240"/>
      <c r="Z110" s="241"/>
      <c r="AA110" s="242"/>
      <c r="AB110" s="26"/>
      <c r="AC110" s="27"/>
      <c r="AD110" s="36" t="str">
        <f t="shared" si="15"/>
        <v/>
      </c>
      <c r="AE110" s="28"/>
      <c r="AF110" s="29"/>
      <c r="AG110" s="30"/>
      <c r="AH110" s="189" t="s">
        <v>435</v>
      </c>
      <c r="AI110" s="189"/>
      <c r="AJ110" s="189"/>
    </row>
    <row r="111" spans="1:36" s="4" customFormat="1" ht="15" customHeight="1" x14ac:dyDescent="0.15">
      <c r="A111" s="14" t="s">
        <v>6</v>
      </c>
      <c r="B111" s="15" t="s">
        <v>7</v>
      </c>
      <c r="C111" s="16" t="s">
        <v>47</v>
      </c>
      <c r="D111" s="17" t="s">
        <v>437</v>
      </c>
      <c r="E111" s="18" t="s">
        <v>442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2" t="s">
        <v>438</v>
      </c>
      <c r="P111" s="148" t="s">
        <v>329</v>
      </c>
      <c r="Q111" s="39">
        <v>44791</v>
      </c>
      <c r="R111" s="201"/>
      <c r="S111" s="202"/>
      <c r="T111" s="203"/>
      <c r="U111" s="204"/>
      <c r="V111" s="205"/>
      <c r="W111" s="238"/>
      <c r="X111" s="239"/>
      <c r="Y111" s="240"/>
      <c r="Z111" s="241"/>
      <c r="AA111" s="242"/>
      <c r="AB111" s="26"/>
      <c r="AC111" s="27"/>
      <c r="AD111" s="36" t="str">
        <f t="shared" si="15"/>
        <v/>
      </c>
      <c r="AE111" s="28"/>
      <c r="AF111" s="29"/>
      <c r="AG111" s="30"/>
      <c r="AH111" s="189" t="s">
        <v>504</v>
      </c>
      <c r="AI111" s="189" t="s">
        <v>503</v>
      </c>
      <c r="AJ111" s="189"/>
    </row>
    <row r="112" spans="1:36" s="4" customFormat="1" ht="15" customHeight="1" x14ac:dyDescent="0.15">
      <c r="A112" s="14" t="s">
        <v>6</v>
      </c>
      <c r="B112" s="15" t="s">
        <v>7</v>
      </c>
      <c r="C112" s="168" t="s">
        <v>443</v>
      </c>
      <c r="D112" s="17" t="s">
        <v>439</v>
      </c>
      <c r="E112" s="169" t="s">
        <v>440</v>
      </c>
      <c r="F112" s="19">
        <v>42798</v>
      </c>
      <c r="G112" s="170">
        <f t="shared" si="19"/>
        <v>90</v>
      </c>
      <c r="H112" s="12" t="s">
        <v>30</v>
      </c>
      <c r="I112" s="171">
        <f t="shared" si="16"/>
        <v>90</v>
      </c>
      <c r="J112" s="11"/>
      <c r="K112" s="172">
        <v>90</v>
      </c>
      <c r="L112" s="173">
        <f t="shared" si="18"/>
        <v>0</v>
      </c>
      <c r="M112" s="37" t="s">
        <v>107</v>
      </c>
      <c r="N112" s="174">
        <v>90</v>
      </c>
      <c r="O112" s="175" t="s">
        <v>441</v>
      </c>
      <c r="P112" s="176" t="s">
        <v>114</v>
      </c>
      <c r="Q112" s="177">
        <v>44763</v>
      </c>
      <c r="R112" s="201"/>
      <c r="S112" s="207"/>
      <c r="T112" s="208"/>
      <c r="U112" s="209"/>
      <c r="V112" s="210"/>
      <c r="W112" s="238"/>
      <c r="X112" s="243"/>
      <c r="Y112" s="244"/>
      <c r="Z112" s="245"/>
      <c r="AA112" s="246"/>
      <c r="AB112" s="26"/>
      <c r="AC112" s="27"/>
      <c r="AD112" s="178" t="str">
        <f t="shared" si="15"/>
        <v/>
      </c>
      <c r="AE112" s="179"/>
      <c r="AF112" s="29"/>
      <c r="AG112" s="30"/>
      <c r="AH112" s="189" t="s">
        <v>505</v>
      </c>
      <c r="AI112" s="189"/>
      <c r="AJ112" s="189"/>
    </row>
    <row r="113" spans="1:36" s="4" customFormat="1" ht="15" customHeight="1" x14ac:dyDescent="0.15">
      <c r="A113" s="14" t="s">
        <v>8</v>
      </c>
      <c r="B113" s="15" t="s">
        <v>7</v>
      </c>
      <c r="C113" s="16" t="s">
        <v>47</v>
      </c>
      <c r="D113" s="17" t="s">
        <v>444</v>
      </c>
      <c r="E113" s="18" t="s">
        <v>445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2" t="s">
        <v>446</v>
      </c>
      <c r="P113" s="148" t="s">
        <v>133</v>
      </c>
      <c r="Q113" s="39"/>
      <c r="R113" s="201" t="s">
        <v>107</v>
      </c>
      <c r="S113" s="202">
        <v>42.5</v>
      </c>
      <c r="T113" s="203" t="s">
        <v>447</v>
      </c>
      <c r="U113" s="204" t="s">
        <v>150</v>
      </c>
      <c r="V113" s="205"/>
      <c r="W113" s="248" t="s">
        <v>107</v>
      </c>
      <c r="X113" s="249">
        <v>85</v>
      </c>
      <c r="Y113" s="250" t="s">
        <v>448</v>
      </c>
      <c r="Z113" s="251" t="s">
        <v>464</v>
      </c>
      <c r="AA113" s="242"/>
      <c r="AB113" s="26"/>
      <c r="AC113" s="27"/>
      <c r="AD113" s="36" t="str">
        <f t="shared" si="15"/>
        <v/>
      </c>
      <c r="AE113" s="28"/>
      <c r="AF113" s="29"/>
      <c r="AG113" s="30"/>
      <c r="AH113" s="189" t="s">
        <v>501</v>
      </c>
      <c r="AI113" s="189" t="s">
        <v>502</v>
      </c>
      <c r="AJ113" s="189"/>
    </row>
    <row r="114" spans="1:36" ht="15" customHeight="1" x14ac:dyDescent="0.15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449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2" t="s">
        <v>450</v>
      </c>
      <c r="P114" s="148" t="s">
        <v>125</v>
      </c>
      <c r="Q114" s="39">
        <v>44821</v>
      </c>
      <c r="R114" s="201" t="s">
        <v>107</v>
      </c>
      <c r="S114" s="202">
        <v>68.33</v>
      </c>
      <c r="T114" s="203" t="s">
        <v>450</v>
      </c>
      <c r="U114" s="204" t="s">
        <v>133</v>
      </c>
      <c r="V114" s="205"/>
      <c r="W114" s="238" t="s">
        <v>107</v>
      </c>
      <c r="X114" s="239">
        <v>68.33</v>
      </c>
      <c r="Y114" s="240" t="s">
        <v>450</v>
      </c>
      <c r="Z114" s="241" t="s">
        <v>150</v>
      </c>
      <c r="AA114" s="242"/>
      <c r="AB114" s="26"/>
      <c r="AC114" s="27"/>
      <c r="AD114" s="36" t="str">
        <f t="shared" si="15"/>
        <v/>
      </c>
      <c r="AE114" s="28"/>
      <c r="AF114" s="29"/>
      <c r="AG114" s="30"/>
      <c r="AH114" s="189" t="s">
        <v>179</v>
      </c>
      <c r="AI114" s="189"/>
      <c r="AJ114" s="189"/>
    </row>
    <row r="115" spans="1:36" ht="15" customHeight="1" x14ac:dyDescent="0.15">
      <c r="A115" s="14" t="s">
        <v>8</v>
      </c>
      <c r="B115" s="15" t="s">
        <v>7</v>
      </c>
      <c r="C115" s="16" t="s">
        <v>47</v>
      </c>
      <c r="D115" s="17" t="s">
        <v>453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2" t="s">
        <v>454</v>
      </c>
      <c r="P115" s="148" t="s">
        <v>329</v>
      </c>
      <c r="Q115" s="39">
        <v>44793</v>
      </c>
      <c r="R115" s="201"/>
      <c r="S115" s="202"/>
      <c r="T115" s="203"/>
      <c r="U115" s="204"/>
      <c r="V115" s="205"/>
      <c r="W115" s="238"/>
      <c r="X115" s="239"/>
      <c r="Y115" s="240"/>
      <c r="Z115" s="241"/>
      <c r="AA115" s="242"/>
      <c r="AB115" s="26"/>
      <c r="AC115" s="27"/>
      <c r="AD115" s="36" t="str">
        <f t="shared" si="15"/>
        <v/>
      </c>
      <c r="AE115" s="28"/>
      <c r="AF115" s="29"/>
      <c r="AG115" s="30"/>
      <c r="AH115" s="189" t="s">
        <v>481</v>
      </c>
      <c r="AI115" s="189"/>
      <c r="AJ115" s="189"/>
    </row>
    <row r="116" spans="1:36" ht="15" customHeight="1" x14ac:dyDescent="0.15">
      <c r="A116" s="14" t="s">
        <v>6</v>
      </c>
      <c r="B116" s="15" t="s">
        <v>7</v>
      </c>
      <c r="C116" s="16" t="s">
        <v>47</v>
      </c>
      <c r="D116" s="17" t="s">
        <v>465</v>
      </c>
      <c r="E116" s="18" t="s">
        <v>367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2" t="s">
        <v>466</v>
      </c>
      <c r="P116" s="148" t="s">
        <v>329</v>
      </c>
      <c r="Q116" s="39">
        <v>44793</v>
      </c>
      <c r="R116" s="201"/>
      <c r="S116" s="202"/>
      <c r="T116" s="203"/>
      <c r="U116" s="204"/>
      <c r="V116" s="205"/>
      <c r="W116" s="238"/>
      <c r="X116" s="239"/>
      <c r="Y116" s="240"/>
      <c r="Z116" s="241"/>
      <c r="AA116" s="242"/>
      <c r="AB116" s="26"/>
      <c r="AC116" s="27"/>
      <c r="AD116" s="36" t="str">
        <f t="shared" si="15"/>
        <v/>
      </c>
      <c r="AE116" s="28"/>
      <c r="AF116" s="29"/>
      <c r="AG116" s="30"/>
      <c r="AH116" s="189" t="s">
        <v>482</v>
      </c>
      <c r="AI116" s="189"/>
      <c r="AJ116" s="189"/>
    </row>
    <row r="117" spans="1:36" s="4" customFormat="1" ht="15" customHeight="1" x14ac:dyDescent="0.15">
      <c r="A117" s="14" t="s">
        <v>8</v>
      </c>
      <c r="B117" s="15" t="s">
        <v>7</v>
      </c>
      <c r="C117" s="16" t="s">
        <v>47</v>
      </c>
      <c r="D117" s="17" t="s">
        <v>467</v>
      </c>
      <c r="E117" s="18" t="s">
        <v>468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2" t="s">
        <v>469</v>
      </c>
      <c r="P117" s="148" t="s">
        <v>125</v>
      </c>
      <c r="Q117" s="39"/>
      <c r="R117" s="201" t="s">
        <v>107</v>
      </c>
      <c r="S117" s="273">
        <v>100</v>
      </c>
      <c r="T117" s="274" t="s">
        <v>470</v>
      </c>
      <c r="U117" s="204" t="s">
        <v>133</v>
      </c>
      <c r="V117" s="205"/>
      <c r="W117" s="238"/>
      <c r="X117" s="239"/>
      <c r="Y117" s="240"/>
      <c r="Z117" s="241"/>
      <c r="AA117" s="242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9" t="s">
        <v>478</v>
      </c>
      <c r="AI117" s="189" t="s">
        <v>479</v>
      </c>
      <c r="AJ117" s="189" t="s">
        <v>480</v>
      </c>
    </row>
    <row r="118" spans="1:36" s="4" customFormat="1" ht="15" customHeight="1" x14ac:dyDescent="0.15">
      <c r="A118" s="14" t="s">
        <v>8</v>
      </c>
      <c r="B118" s="15" t="s">
        <v>7</v>
      </c>
      <c r="C118" s="16" t="s">
        <v>47</v>
      </c>
      <c r="D118" s="17" t="s">
        <v>471</v>
      </c>
      <c r="E118" s="18" t="s">
        <v>472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461</v>
      </c>
      <c r="N118" s="38">
        <v>50</v>
      </c>
      <c r="O118" s="152"/>
      <c r="P118" s="148"/>
      <c r="Q118" s="39"/>
      <c r="R118" s="201" t="s">
        <v>107</v>
      </c>
      <c r="S118" s="202">
        <v>95</v>
      </c>
      <c r="T118" s="203" t="s">
        <v>473</v>
      </c>
      <c r="U118" s="204" t="s">
        <v>125</v>
      </c>
      <c r="V118" s="205">
        <v>44814</v>
      </c>
      <c r="W118" s="238"/>
      <c r="X118" s="239"/>
      <c r="Y118" s="240"/>
      <c r="Z118" s="241"/>
      <c r="AA118" s="242"/>
      <c r="AB118" s="26"/>
      <c r="AC118" s="27"/>
      <c r="AD118" s="36" t="str">
        <f t="shared" si="21"/>
        <v/>
      </c>
      <c r="AE118" s="28"/>
      <c r="AF118" s="29"/>
      <c r="AG118" s="30"/>
      <c r="AH118" s="189" t="s">
        <v>474</v>
      </c>
      <c r="AI118" s="189"/>
      <c r="AJ118" s="189"/>
    </row>
    <row r="119" spans="1:36" s="4" customFormat="1" ht="15" customHeight="1" x14ac:dyDescent="0.15">
      <c r="A119" s="14" t="s">
        <v>6</v>
      </c>
      <c r="B119" s="15" t="s">
        <v>7</v>
      </c>
      <c r="C119" s="16" t="s">
        <v>47</v>
      </c>
      <c r="D119" s="17" t="s">
        <v>475</v>
      </c>
      <c r="E119" s="18" t="s">
        <v>476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2"/>
      <c r="P119" s="148"/>
      <c r="Q119" s="39"/>
      <c r="R119" s="201"/>
      <c r="S119" s="202"/>
      <c r="T119" s="203"/>
      <c r="U119" s="204"/>
      <c r="V119" s="205"/>
      <c r="W119" s="238"/>
      <c r="X119" s="239"/>
      <c r="Y119" s="240"/>
      <c r="Z119" s="241"/>
      <c r="AA119" s="242"/>
      <c r="AB119" s="26"/>
      <c r="AC119" s="27"/>
      <c r="AD119" s="36" t="str">
        <f t="shared" si="21"/>
        <v/>
      </c>
      <c r="AE119" s="28"/>
      <c r="AF119" s="29"/>
      <c r="AG119" s="30"/>
      <c r="AH119" s="189" t="s">
        <v>477</v>
      </c>
      <c r="AI119" s="189"/>
      <c r="AJ119" s="189"/>
    </row>
    <row r="120" spans="1:36" s="5" customFormat="1" ht="15" customHeight="1" x14ac:dyDescent="0.15">
      <c r="A120" s="14" t="s">
        <v>6</v>
      </c>
      <c r="B120" s="15" t="s">
        <v>7</v>
      </c>
      <c r="C120" s="16" t="s">
        <v>145</v>
      </c>
      <c r="D120" s="17" t="s">
        <v>471</v>
      </c>
      <c r="E120" s="18" t="s">
        <v>483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2"/>
      <c r="P120" s="148"/>
      <c r="Q120" s="39"/>
      <c r="R120" s="201"/>
      <c r="S120" s="202"/>
      <c r="T120" s="203"/>
      <c r="U120" s="204"/>
      <c r="V120" s="205"/>
      <c r="W120" s="238"/>
      <c r="X120" s="239"/>
      <c r="Y120" s="240"/>
      <c r="Z120" s="241"/>
      <c r="AA120" s="242"/>
      <c r="AB120" s="26"/>
      <c r="AC120" s="27"/>
      <c r="AD120" s="36" t="str">
        <f t="shared" si="21"/>
        <v/>
      </c>
      <c r="AE120" s="28"/>
      <c r="AF120" s="29"/>
      <c r="AG120" s="30"/>
      <c r="AH120" s="189" t="s">
        <v>484</v>
      </c>
      <c r="AI120" s="189"/>
      <c r="AJ120" s="189"/>
    </row>
    <row r="121" spans="1:36" s="4" customFormat="1" ht="15" customHeight="1" x14ac:dyDescent="0.15">
      <c r="A121" s="14" t="s">
        <v>6</v>
      </c>
      <c r="B121" s="15" t="s">
        <v>7</v>
      </c>
      <c r="C121" s="16" t="s">
        <v>47</v>
      </c>
      <c r="D121" s="17" t="s">
        <v>485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488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2" t="s">
        <v>486</v>
      </c>
      <c r="P121" s="148" t="s">
        <v>329</v>
      </c>
      <c r="Q121" s="39">
        <v>44800</v>
      </c>
      <c r="R121" s="201" t="s">
        <v>107</v>
      </c>
      <c r="S121" s="202">
        <v>85</v>
      </c>
      <c r="T121" s="203" t="s">
        <v>487</v>
      </c>
      <c r="U121" s="204" t="s">
        <v>125</v>
      </c>
      <c r="V121" s="205">
        <v>44814</v>
      </c>
      <c r="W121" s="238"/>
      <c r="X121" s="239"/>
      <c r="Y121" s="240"/>
      <c r="Z121" s="241"/>
      <c r="AA121" s="242"/>
      <c r="AB121" s="26"/>
      <c r="AC121" s="27"/>
      <c r="AD121" s="36" t="str">
        <f t="shared" si="21"/>
        <v/>
      </c>
      <c r="AE121" s="28"/>
      <c r="AF121" s="29"/>
      <c r="AG121" s="30"/>
      <c r="AH121" s="189" t="s">
        <v>489</v>
      </c>
      <c r="AI121" s="189"/>
      <c r="AJ121" s="189"/>
    </row>
    <row r="122" spans="1:36" s="4" customFormat="1" ht="15" customHeight="1" x14ac:dyDescent="0.15">
      <c r="A122" s="14" t="s">
        <v>6</v>
      </c>
      <c r="B122" s="15" t="s">
        <v>7</v>
      </c>
      <c r="C122" s="16" t="s">
        <v>47</v>
      </c>
      <c r="D122" s="17" t="s">
        <v>490</v>
      </c>
      <c r="E122" s="18" t="s">
        <v>491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2" t="s">
        <v>495</v>
      </c>
      <c r="P122" s="148" t="s">
        <v>329</v>
      </c>
      <c r="Q122" s="39">
        <v>44821</v>
      </c>
      <c r="R122" s="201" t="s">
        <v>107</v>
      </c>
      <c r="S122" s="202">
        <v>85</v>
      </c>
      <c r="T122" s="203" t="s">
        <v>496</v>
      </c>
      <c r="U122" s="204" t="s">
        <v>125</v>
      </c>
      <c r="V122" s="205">
        <v>44827</v>
      </c>
      <c r="W122" s="238" t="s">
        <v>461</v>
      </c>
      <c r="X122" s="239">
        <v>50</v>
      </c>
      <c r="Y122" s="240"/>
      <c r="Z122" s="241"/>
      <c r="AA122" s="242"/>
      <c r="AB122" s="26"/>
      <c r="AC122" s="27"/>
      <c r="AD122" s="36" t="str">
        <f t="shared" si="21"/>
        <v/>
      </c>
      <c r="AE122" s="28"/>
      <c r="AF122" s="29"/>
      <c r="AG122" s="30"/>
      <c r="AH122" s="189" t="s">
        <v>492</v>
      </c>
      <c r="AI122" s="189"/>
      <c r="AJ122" s="189"/>
    </row>
    <row r="123" spans="1:36" s="4" customFormat="1" ht="15" customHeight="1" x14ac:dyDescent="0.15">
      <c r="A123" s="14" t="s">
        <v>6</v>
      </c>
      <c r="B123" s="15" t="s">
        <v>7</v>
      </c>
      <c r="C123" s="16" t="s">
        <v>47</v>
      </c>
      <c r="D123" s="17" t="s">
        <v>493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494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2" t="s">
        <v>497</v>
      </c>
      <c r="P123" s="148" t="s">
        <v>329</v>
      </c>
      <c r="Q123" s="39">
        <v>44800</v>
      </c>
      <c r="R123" s="201" t="s">
        <v>107</v>
      </c>
      <c r="S123" s="202">
        <v>85</v>
      </c>
      <c r="T123" s="203" t="s">
        <v>498</v>
      </c>
      <c r="U123" s="204" t="s">
        <v>125</v>
      </c>
      <c r="V123" s="205">
        <v>44814</v>
      </c>
      <c r="W123" s="238"/>
      <c r="X123" s="239"/>
      <c r="Y123" s="240"/>
      <c r="Z123" s="241"/>
      <c r="AA123" s="242"/>
      <c r="AB123" s="26"/>
      <c r="AC123" s="27"/>
      <c r="AD123" s="36" t="str">
        <f t="shared" si="21"/>
        <v/>
      </c>
      <c r="AE123" s="28"/>
      <c r="AF123" s="29"/>
      <c r="AG123" s="30"/>
      <c r="AH123" s="189" t="s">
        <v>499</v>
      </c>
      <c r="AI123" s="189" t="s">
        <v>500</v>
      </c>
      <c r="AJ123" s="189"/>
    </row>
    <row r="124" spans="1:36" s="5" customFormat="1" ht="15" customHeight="1" x14ac:dyDescent="0.15">
      <c r="A124" s="14" t="s">
        <v>6</v>
      </c>
      <c r="B124" s="15" t="s">
        <v>7</v>
      </c>
      <c r="C124" s="16" t="s">
        <v>47</v>
      </c>
      <c r="D124" s="17" t="s">
        <v>507</v>
      </c>
      <c r="E124" s="18" t="s">
        <v>508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2" t="s">
        <v>853</v>
      </c>
      <c r="P124" s="148" t="s">
        <v>125</v>
      </c>
      <c r="Q124" s="39"/>
      <c r="R124" s="201"/>
      <c r="S124" s="202"/>
      <c r="T124" s="203"/>
      <c r="U124" s="204"/>
      <c r="V124" s="205"/>
      <c r="W124" s="238"/>
      <c r="X124" s="239"/>
      <c r="Y124" s="240"/>
      <c r="Z124" s="241"/>
      <c r="AA124" s="242"/>
      <c r="AB124" s="26"/>
      <c r="AC124" s="27"/>
      <c r="AD124" s="36" t="str">
        <f t="shared" si="21"/>
        <v/>
      </c>
      <c r="AE124" s="28"/>
      <c r="AF124" s="29"/>
      <c r="AG124" s="30"/>
      <c r="AH124" s="189" t="s">
        <v>509</v>
      </c>
      <c r="AI124" s="189" t="s">
        <v>510</v>
      </c>
      <c r="AJ124" s="189"/>
    </row>
    <row r="125" spans="1:36" s="5" customFormat="1" ht="15" customHeight="1" x14ac:dyDescent="0.15">
      <c r="A125" s="14" t="s">
        <v>8</v>
      </c>
      <c r="B125" s="15" t="s">
        <v>7</v>
      </c>
      <c r="C125" s="16" t="s">
        <v>47</v>
      </c>
      <c r="D125" s="17" t="s">
        <v>511</v>
      </c>
      <c r="E125" s="18" t="s">
        <v>512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2" t="s">
        <v>516</v>
      </c>
      <c r="P125" s="148" t="s">
        <v>125</v>
      </c>
      <c r="Q125" s="39">
        <v>44814</v>
      </c>
      <c r="R125" s="201"/>
      <c r="S125" s="202"/>
      <c r="T125" s="203"/>
      <c r="U125" s="204"/>
      <c r="V125" s="205"/>
      <c r="W125" s="238"/>
      <c r="X125" s="239"/>
      <c r="Y125" s="240"/>
      <c r="Z125" s="241"/>
      <c r="AA125" s="242"/>
      <c r="AB125" s="26"/>
      <c r="AC125" s="27"/>
      <c r="AD125" s="36" t="str">
        <f t="shared" si="21"/>
        <v/>
      </c>
      <c r="AE125" s="28"/>
      <c r="AF125" s="29"/>
      <c r="AG125" s="30"/>
      <c r="AH125" s="189" t="s">
        <v>513</v>
      </c>
      <c r="AI125" s="189"/>
      <c r="AJ125" s="189"/>
    </row>
    <row r="126" spans="1:36" s="5" customFormat="1" ht="15" customHeight="1" x14ac:dyDescent="0.15">
      <c r="A126" s="14" t="s">
        <v>6</v>
      </c>
      <c r="B126" s="15" t="s">
        <v>7</v>
      </c>
      <c r="C126" s="16" t="s">
        <v>47</v>
      </c>
      <c r="D126" s="17" t="s">
        <v>514</v>
      </c>
      <c r="E126" s="18" t="s">
        <v>515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2" t="s">
        <v>517</v>
      </c>
      <c r="P126" s="148" t="s">
        <v>125</v>
      </c>
      <c r="Q126" s="39">
        <v>44809</v>
      </c>
      <c r="R126" s="201" t="s">
        <v>107</v>
      </c>
      <c r="S126" s="202">
        <v>42.5</v>
      </c>
      <c r="T126" s="203" t="s">
        <v>518</v>
      </c>
      <c r="U126" s="204" t="s">
        <v>133</v>
      </c>
      <c r="V126" s="205"/>
      <c r="W126" s="238" t="s">
        <v>107</v>
      </c>
      <c r="X126" s="239">
        <v>42.5</v>
      </c>
      <c r="Y126" s="240" t="s">
        <v>519</v>
      </c>
      <c r="Z126" s="241" t="s">
        <v>150</v>
      </c>
      <c r="AA126" s="242"/>
      <c r="AB126" s="26"/>
      <c r="AC126" s="27"/>
      <c r="AD126" s="36" t="str">
        <f t="shared" si="21"/>
        <v/>
      </c>
      <c r="AE126" s="28"/>
      <c r="AF126" s="29"/>
      <c r="AG126" s="30"/>
      <c r="AH126" s="189" t="s">
        <v>520</v>
      </c>
      <c r="AI126" s="189" t="s">
        <v>521</v>
      </c>
      <c r="AJ126" s="189" t="s">
        <v>522</v>
      </c>
    </row>
    <row r="127" spans="1:36" s="5" customFormat="1" ht="15" customHeight="1" x14ac:dyDescent="0.15">
      <c r="A127" s="14" t="s">
        <v>6</v>
      </c>
      <c r="B127" s="15" t="s">
        <v>7</v>
      </c>
      <c r="C127" s="16" t="s">
        <v>47</v>
      </c>
      <c r="D127" s="17" t="s">
        <v>523</v>
      </c>
      <c r="E127" s="18" t="s">
        <v>524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2"/>
      <c r="P127" s="148"/>
      <c r="Q127" s="39"/>
      <c r="R127" s="201"/>
      <c r="S127" s="202"/>
      <c r="T127" s="203"/>
      <c r="U127" s="204"/>
      <c r="V127" s="205"/>
      <c r="W127" s="238"/>
      <c r="X127" s="239"/>
      <c r="Y127" s="240"/>
      <c r="Z127" s="241"/>
      <c r="AA127" s="242"/>
      <c r="AB127" s="26"/>
      <c r="AC127" s="27"/>
      <c r="AD127" s="36" t="str">
        <f t="shared" si="21"/>
        <v/>
      </c>
      <c r="AE127" s="28"/>
      <c r="AF127" s="29"/>
      <c r="AG127" s="30"/>
      <c r="AH127" s="189" t="s">
        <v>525</v>
      </c>
      <c r="AI127" s="189"/>
      <c r="AJ127" s="189"/>
    </row>
    <row r="128" spans="1:36" s="5" customFormat="1" ht="15" customHeight="1" x14ac:dyDescent="0.15">
      <c r="A128" s="14" t="s">
        <v>6</v>
      </c>
      <c r="B128" s="15" t="s">
        <v>7</v>
      </c>
      <c r="C128" s="16" t="s">
        <v>47</v>
      </c>
      <c r="D128" s="17" t="s">
        <v>526</v>
      </c>
      <c r="E128" s="18" t="s">
        <v>527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/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2" t="s">
        <v>528</v>
      </c>
      <c r="P128" s="148" t="s">
        <v>329</v>
      </c>
      <c r="Q128" s="39">
        <v>44800</v>
      </c>
      <c r="R128" s="201" t="s">
        <v>107</v>
      </c>
      <c r="S128" s="202">
        <v>40</v>
      </c>
      <c r="T128" s="203" t="s">
        <v>529</v>
      </c>
      <c r="U128" s="204" t="s">
        <v>133</v>
      </c>
      <c r="V128" s="205"/>
      <c r="W128" s="238" t="s">
        <v>107</v>
      </c>
      <c r="X128" s="239">
        <v>40</v>
      </c>
      <c r="Y128" s="240" t="s">
        <v>530</v>
      </c>
      <c r="Z128" s="241" t="s">
        <v>150</v>
      </c>
      <c r="AA128" s="242"/>
      <c r="AB128" s="26"/>
      <c r="AC128" s="27"/>
      <c r="AD128" s="36" t="str">
        <f t="shared" si="21"/>
        <v/>
      </c>
      <c r="AE128" s="28"/>
      <c r="AF128" s="29"/>
      <c r="AG128" s="30"/>
      <c r="AH128" s="189" t="s">
        <v>586</v>
      </c>
      <c r="AI128" s="189" t="s">
        <v>587</v>
      </c>
      <c r="AJ128" s="189"/>
    </row>
    <row r="129" spans="1:36" s="5" customFormat="1" ht="15" customHeight="1" x14ac:dyDescent="0.15">
      <c r="A129" s="14" t="s">
        <v>6</v>
      </c>
      <c r="B129" s="15" t="s">
        <v>7</v>
      </c>
      <c r="C129" s="16" t="s">
        <v>47</v>
      </c>
      <c r="D129" s="17" t="s">
        <v>531</v>
      </c>
      <c r="E129" s="18" t="s">
        <v>532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2"/>
      <c r="P129" s="148"/>
      <c r="Q129" s="39"/>
      <c r="R129" s="201"/>
      <c r="S129" s="202"/>
      <c r="T129" s="203"/>
      <c r="U129" s="204"/>
      <c r="V129" s="205"/>
      <c r="W129" s="238"/>
      <c r="X129" s="239"/>
      <c r="Y129" s="240"/>
      <c r="Z129" s="241"/>
      <c r="AA129" s="242"/>
      <c r="AB129" s="26"/>
      <c r="AC129" s="27"/>
      <c r="AD129" s="36" t="str">
        <f t="shared" si="21"/>
        <v/>
      </c>
      <c r="AE129" s="28"/>
      <c r="AF129" s="29"/>
      <c r="AG129" s="30"/>
      <c r="AH129" s="189" t="s">
        <v>533</v>
      </c>
      <c r="AI129" s="189"/>
      <c r="AJ129" s="189"/>
    </row>
    <row r="130" spans="1:36" s="5" customFormat="1" ht="15" customHeight="1" x14ac:dyDescent="0.15">
      <c r="A130" s="14" t="s">
        <v>6</v>
      </c>
      <c r="B130" s="15" t="s">
        <v>7</v>
      </c>
      <c r="C130" s="16" t="s">
        <v>47</v>
      </c>
      <c r="D130" s="17" t="s">
        <v>534</v>
      </c>
      <c r="E130" s="18" t="s">
        <v>535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2" t="s">
        <v>538</v>
      </c>
      <c r="P130" s="148" t="s">
        <v>125</v>
      </c>
      <c r="Q130" s="39">
        <v>44809</v>
      </c>
      <c r="R130" s="201" t="s">
        <v>107</v>
      </c>
      <c r="S130" s="202">
        <v>80</v>
      </c>
      <c r="T130" s="203" t="s">
        <v>539</v>
      </c>
      <c r="U130" s="204" t="s">
        <v>133</v>
      </c>
      <c r="V130" s="205"/>
      <c r="W130" s="238"/>
      <c r="X130" s="239"/>
      <c r="Y130" s="240"/>
      <c r="Z130" s="241"/>
      <c r="AA130" s="242"/>
      <c r="AB130" s="26"/>
      <c r="AC130" s="27"/>
      <c r="AD130" s="36" t="str">
        <f t="shared" si="21"/>
        <v/>
      </c>
      <c r="AE130" s="28"/>
      <c r="AF130" s="29"/>
      <c r="AG130" s="30"/>
      <c r="AH130" s="189" t="s">
        <v>536</v>
      </c>
      <c r="AI130" s="189" t="s">
        <v>537</v>
      </c>
      <c r="AJ130" s="189"/>
    </row>
    <row r="131" spans="1:36" s="5" customFormat="1" ht="15" customHeight="1" x14ac:dyDescent="0.15">
      <c r="A131" s="14" t="s">
        <v>6</v>
      </c>
      <c r="B131" s="15" t="s">
        <v>7</v>
      </c>
      <c r="C131" s="16" t="s">
        <v>47</v>
      </c>
      <c r="D131" s="17" t="s">
        <v>540</v>
      </c>
      <c r="E131" s="18" t="s">
        <v>541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542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2" t="s">
        <v>543</v>
      </c>
      <c r="P131" s="148" t="s">
        <v>125</v>
      </c>
      <c r="Q131" s="39">
        <v>44809</v>
      </c>
      <c r="R131" s="201"/>
      <c r="S131" s="202"/>
      <c r="T131" s="203"/>
      <c r="U131" s="204"/>
      <c r="V131" s="205"/>
      <c r="W131" s="238"/>
      <c r="X131" s="239"/>
      <c r="Y131" s="240"/>
      <c r="Z131" s="241"/>
      <c r="AA131" s="242"/>
      <c r="AB131" s="26"/>
      <c r="AC131" s="27"/>
      <c r="AD131" s="36" t="str">
        <f t="shared" si="21"/>
        <v/>
      </c>
      <c r="AE131" s="28"/>
      <c r="AF131" s="29"/>
      <c r="AG131" s="30"/>
      <c r="AH131" s="189" t="s">
        <v>544</v>
      </c>
      <c r="AI131" s="189" t="s">
        <v>599</v>
      </c>
      <c r="AJ131" s="189"/>
    </row>
    <row r="132" spans="1:36" s="5" customFormat="1" ht="15" customHeight="1" x14ac:dyDescent="0.15">
      <c r="A132" s="14" t="s">
        <v>6</v>
      </c>
      <c r="B132" s="15" t="s">
        <v>7</v>
      </c>
      <c r="C132" s="16" t="s">
        <v>47</v>
      </c>
      <c r="D132" s="17" t="s">
        <v>545</v>
      </c>
      <c r="E132" s="18" t="s">
        <v>546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547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2" t="s">
        <v>548</v>
      </c>
      <c r="P132" s="148" t="s">
        <v>125</v>
      </c>
      <c r="Q132" s="39">
        <v>44809</v>
      </c>
      <c r="R132" s="201"/>
      <c r="S132" s="202"/>
      <c r="T132" s="203"/>
      <c r="U132" s="204"/>
      <c r="V132" s="205"/>
      <c r="W132" s="238"/>
      <c r="X132" s="239"/>
      <c r="Y132" s="240"/>
      <c r="Z132" s="241"/>
      <c r="AA132" s="242"/>
      <c r="AB132" s="26"/>
      <c r="AC132" s="27"/>
      <c r="AD132" s="36" t="str">
        <f t="shared" si="21"/>
        <v/>
      </c>
      <c r="AE132" s="28"/>
      <c r="AF132" s="29"/>
      <c r="AG132" s="30"/>
      <c r="AH132" s="189" t="s">
        <v>549</v>
      </c>
      <c r="AI132" s="189" t="s">
        <v>550</v>
      </c>
      <c r="AJ132" s="189"/>
    </row>
    <row r="133" spans="1:36" s="5" customFormat="1" ht="15" customHeight="1" x14ac:dyDescent="0.15">
      <c r="A133" s="14" t="s">
        <v>6</v>
      </c>
      <c r="B133" s="15" t="s">
        <v>7</v>
      </c>
      <c r="C133" s="16" t="s">
        <v>47</v>
      </c>
      <c r="D133" s="17" t="s">
        <v>551</v>
      </c>
      <c r="E133" s="18" t="s">
        <v>552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2" t="s">
        <v>553</v>
      </c>
      <c r="P133" s="148" t="s">
        <v>125</v>
      </c>
      <c r="Q133" s="39">
        <v>44809</v>
      </c>
      <c r="R133" s="201"/>
      <c r="S133" s="202"/>
      <c r="T133" s="203"/>
      <c r="U133" s="204"/>
      <c r="V133" s="205"/>
      <c r="W133" s="238"/>
      <c r="X133" s="239"/>
      <c r="Y133" s="240"/>
      <c r="Z133" s="241"/>
      <c r="AA133" s="242"/>
      <c r="AB133" s="26"/>
      <c r="AC133" s="27"/>
      <c r="AD133" s="36" t="str">
        <f t="shared" si="21"/>
        <v/>
      </c>
      <c r="AE133" s="28"/>
      <c r="AF133" s="29"/>
      <c r="AG133" s="30"/>
      <c r="AH133" s="189" t="s">
        <v>554</v>
      </c>
      <c r="AI133" s="189"/>
      <c r="AJ133" s="189"/>
    </row>
    <row r="134" spans="1:36" s="5" customFormat="1" ht="15" customHeight="1" x14ac:dyDescent="0.15">
      <c r="A134" s="14" t="s">
        <v>6</v>
      </c>
      <c r="B134" s="15" t="s">
        <v>7</v>
      </c>
      <c r="C134" s="16" t="s">
        <v>47</v>
      </c>
      <c r="D134" s="17" t="s">
        <v>555</v>
      </c>
      <c r="E134" s="18" t="s">
        <v>556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2" t="s">
        <v>558</v>
      </c>
      <c r="P134" s="148" t="s">
        <v>125</v>
      </c>
      <c r="Q134" s="39">
        <v>44809</v>
      </c>
      <c r="R134" s="201" t="s">
        <v>107</v>
      </c>
      <c r="S134" s="202">
        <v>60</v>
      </c>
      <c r="T134" s="203" t="s">
        <v>559</v>
      </c>
      <c r="U134" s="204" t="s">
        <v>133</v>
      </c>
      <c r="V134" s="205"/>
      <c r="W134" s="238" t="s">
        <v>107</v>
      </c>
      <c r="X134" s="239">
        <v>50</v>
      </c>
      <c r="Y134" s="240" t="s">
        <v>560</v>
      </c>
      <c r="Z134" s="241" t="s">
        <v>150</v>
      </c>
      <c r="AA134" s="242"/>
      <c r="AB134" s="26"/>
      <c r="AC134" s="27"/>
      <c r="AD134" s="36" t="str">
        <f t="shared" si="21"/>
        <v/>
      </c>
      <c r="AE134" s="28"/>
      <c r="AF134" s="29"/>
      <c r="AG134" s="30"/>
      <c r="AH134" s="189" t="s">
        <v>557</v>
      </c>
      <c r="AI134" s="189"/>
      <c r="AJ134" s="189"/>
    </row>
    <row r="135" spans="1:36" s="5" customFormat="1" ht="15" customHeight="1" x14ac:dyDescent="0.15">
      <c r="A135" s="14" t="s">
        <v>8</v>
      </c>
      <c r="B135" s="15" t="s">
        <v>7</v>
      </c>
      <c r="C135" s="16" t="s">
        <v>9</v>
      </c>
      <c r="D135" s="17" t="s">
        <v>561</v>
      </c>
      <c r="E135" s="18" t="s">
        <v>562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2"/>
      <c r="P135" s="148"/>
      <c r="Q135" s="39"/>
      <c r="R135" s="201"/>
      <c r="S135" s="202"/>
      <c r="T135" s="203"/>
      <c r="U135" s="204"/>
      <c r="V135" s="205"/>
      <c r="W135" s="238"/>
      <c r="X135" s="239"/>
      <c r="Y135" s="240"/>
      <c r="Z135" s="241"/>
      <c r="AA135" s="242"/>
      <c r="AB135" s="26"/>
      <c r="AC135" s="27"/>
      <c r="AD135" s="36" t="str">
        <f t="shared" si="21"/>
        <v/>
      </c>
      <c r="AE135" s="28"/>
      <c r="AF135" s="29"/>
      <c r="AG135" s="30"/>
      <c r="AH135" s="189" t="s">
        <v>563</v>
      </c>
      <c r="AI135" s="189"/>
      <c r="AJ135" s="189"/>
    </row>
    <row r="136" spans="1:36" s="4" customFormat="1" ht="15" customHeight="1" x14ac:dyDescent="0.15">
      <c r="A136" s="14" t="s">
        <v>6</v>
      </c>
      <c r="B136" s="15" t="s">
        <v>7</v>
      </c>
      <c r="C136" s="16" t="s">
        <v>564</v>
      </c>
      <c r="D136" s="17" t="s">
        <v>531</v>
      </c>
      <c r="E136" s="18" t="s">
        <v>565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2"/>
      <c r="P136" s="148"/>
      <c r="Q136" s="39"/>
      <c r="R136" s="201"/>
      <c r="S136" s="202"/>
      <c r="T136" s="203"/>
      <c r="U136" s="204"/>
      <c r="V136" s="205"/>
      <c r="W136" s="238"/>
      <c r="X136" s="239"/>
      <c r="Y136" s="240"/>
      <c r="Z136" s="241"/>
      <c r="AA136" s="242"/>
      <c r="AB136" s="26"/>
      <c r="AC136" s="27"/>
      <c r="AD136" s="36" t="str">
        <f t="shared" si="21"/>
        <v/>
      </c>
      <c r="AE136" s="28"/>
      <c r="AF136" s="29"/>
      <c r="AG136" s="30"/>
      <c r="AH136" s="189" t="s">
        <v>533</v>
      </c>
      <c r="AI136" s="189"/>
      <c r="AJ136" s="189"/>
    </row>
    <row r="137" spans="1:36" s="4" customFormat="1" ht="15" customHeight="1" x14ac:dyDescent="0.15">
      <c r="A137" s="14" t="s">
        <v>6</v>
      </c>
      <c r="B137" s="15" t="s">
        <v>63</v>
      </c>
      <c r="C137" s="16" t="s">
        <v>564</v>
      </c>
      <c r="D137" s="17" t="s">
        <v>566</v>
      </c>
      <c r="E137" s="18" t="s">
        <v>567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2"/>
      <c r="P137" s="148"/>
      <c r="Q137" s="39"/>
      <c r="R137" s="201"/>
      <c r="S137" s="202"/>
      <c r="T137" s="203"/>
      <c r="U137" s="204"/>
      <c r="V137" s="205"/>
      <c r="W137" s="238"/>
      <c r="X137" s="239"/>
      <c r="Y137" s="240"/>
      <c r="Z137" s="241"/>
      <c r="AA137" s="242"/>
      <c r="AB137" s="26"/>
      <c r="AC137" s="27"/>
      <c r="AD137" s="36" t="str">
        <f t="shared" si="21"/>
        <v/>
      </c>
      <c r="AE137" s="28"/>
      <c r="AF137" s="29"/>
      <c r="AG137" s="30"/>
      <c r="AH137" s="189"/>
      <c r="AI137" s="189"/>
      <c r="AJ137" s="189"/>
    </row>
    <row r="138" spans="1:36" s="4" customFormat="1" ht="15" customHeight="1" x14ac:dyDescent="0.15">
      <c r="A138" s="14" t="s">
        <v>6</v>
      </c>
      <c r="B138" s="15" t="s">
        <v>7</v>
      </c>
      <c r="C138" s="16" t="s">
        <v>47</v>
      </c>
      <c r="D138" s="17" t="s">
        <v>569</v>
      </c>
      <c r="E138" s="18" t="s">
        <v>570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2"/>
      <c r="P138" s="148"/>
      <c r="Q138" s="39"/>
      <c r="R138" s="201"/>
      <c r="S138" s="202"/>
      <c r="T138" s="203"/>
      <c r="U138" s="204"/>
      <c r="V138" s="205"/>
      <c r="W138" s="238"/>
      <c r="X138" s="239"/>
      <c r="Y138" s="240"/>
      <c r="Z138" s="241"/>
      <c r="AA138" s="242"/>
      <c r="AB138" s="26"/>
      <c r="AC138" s="27"/>
      <c r="AD138" s="36" t="str">
        <f t="shared" si="21"/>
        <v/>
      </c>
      <c r="AE138" s="28"/>
      <c r="AF138" s="29"/>
      <c r="AG138" s="30"/>
      <c r="AH138" s="189" t="s">
        <v>571</v>
      </c>
      <c r="AI138" s="189"/>
      <c r="AJ138" s="189"/>
    </row>
    <row r="139" spans="1:36" s="4" customFormat="1" ht="15" customHeight="1" x14ac:dyDescent="0.15">
      <c r="A139" s="14" t="s">
        <v>6</v>
      </c>
      <c r="B139" s="15" t="s">
        <v>7</v>
      </c>
      <c r="C139" s="16" t="s">
        <v>47</v>
      </c>
      <c r="D139" s="17" t="s">
        <v>574</v>
      </c>
      <c r="E139" s="18" t="s">
        <v>575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2"/>
      <c r="P139" s="148"/>
      <c r="Q139" s="39"/>
      <c r="R139" s="201"/>
      <c r="S139" s="202"/>
      <c r="T139" s="203"/>
      <c r="U139" s="204"/>
      <c r="V139" s="205"/>
      <c r="W139" s="238"/>
      <c r="X139" s="239"/>
      <c r="Y139" s="240"/>
      <c r="Z139" s="241"/>
      <c r="AA139" s="242"/>
      <c r="AB139" s="26"/>
      <c r="AC139" s="27"/>
      <c r="AD139" s="36" t="str">
        <f t="shared" si="21"/>
        <v/>
      </c>
      <c r="AE139" s="28"/>
      <c r="AF139" s="29"/>
      <c r="AG139" s="30"/>
      <c r="AH139" s="189" t="s">
        <v>576</v>
      </c>
      <c r="AI139" s="189" t="s">
        <v>577</v>
      </c>
      <c r="AJ139" s="189"/>
    </row>
    <row r="140" spans="1:36" s="4" customFormat="1" ht="15" customHeight="1" x14ac:dyDescent="0.15">
      <c r="A140" s="14" t="s">
        <v>8</v>
      </c>
      <c r="B140" s="15" t="s">
        <v>7</v>
      </c>
      <c r="C140" s="16" t="s">
        <v>47</v>
      </c>
      <c r="D140" s="17" t="s">
        <v>578</v>
      </c>
      <c r="E140" s="18" t="s">
        <v>579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2"/>
      <c r="P140" s="148"/>
      <c r="Q140" s="39"/>
      <c r="R140" s="201"/>
      <c r="S140" s="202"/>
      <c r="T140" s="203"/>
      <c r="U140" s="204"/>
      <c r="V140" s="205"/>
      <c r="W140" s="238"/>
      <c r="X140" s="239"/>
      <c r="Y140" s="240"/>
      <c r="Z140" s="241"/>
      <c r="AA140" s="242"/>
      <c r="AB140" s="26"/>
      <c r="AC140" s="27"/>
      <c r="AD140" s="36" t="str">
        <f t="shared" si="21"/>
        <v/>
      </c>
      <c r="AE140" s="28"/>
      <c r="AF140" s="29"/>
      <c r="AG140" s="30"/>
      <c r="AH140" s="189" t="s">
        <v>580</v>
      </c>
      <c r="AI140" s="189" t="s">
        <v>581</v>
      </c>
      <c r="AJ140" s="189" t="s">
        <v>582</v>
      </c>
    </row>
    <row r="141" spans="1:36" s="4" customFormat="1" ht="15" customHeight="1" x14ac:dyDescent="0.15">
      <c r="A141" s="14" t="s">
        <v>8</v>
      </c>
      <c r="B141" s="15" t="s">
        <v>7</v>
      </c>
      <c r="C141" s="16" t="s">
        <v>47</v>
      </c>
      <c r="D141" s="17" t="s">
        <v>583</v>
      </c>
      <c r="E141" s="18" t="s">
        <v>584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2"/>
      <c r="P141" s="148"/>
      <c r="Q141" s="39"/>
      <c r="R141" s="201"/>
      <c r="S141" s="202"/>
      <c r="T141" s="203"/>
      <c r="U141" s="204"/>
      <c r="V141" s="205"/>
      <c r="W141" s="238"/>
      <c r="X141" s="239"/>
      <c r="Y141" s="240"/>
      <c r="Z141" s="241"/>
      <c r="AA141" s="242"/>
      <c r="AB141" s="26"/>
      <c r="AC141" s="27"/>
      <c r="AD141" s="36" t="str">
        <f t="shared" si="21"/>
        <v/>
      </c>
      <c r="AE141" s="28"/>
      <c r="AF141" s="29"/>
      <c r="AG141" s="30"/>
      <c r="AH141" s="189" t="s">
        <v>585</v>
      </c>
      <c r="AI141" s="189"/>
      <c r="AJ141" s="189"/>
    </row>
    <row r="142" spans="1:36" s="4" customFormat="1" ht="15" customHeight="1" x14ac:dyDescent="0.15">
      <c r="A142" s="14" t="s">
        <v>6</v>
      </c>
      <c r="B142" s="15" t="s">
        <v>7</v>
      </c>
      <c r="C142" s="16" t="s">
        <v>47</v>
      </c>
      <c r="D142" s="17" t="s">
        <v>588</v>
      </c>
      <c r="E142" s="18" t="s">
        <v>606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2"/>
      <c r="P142" s="148"/>
      <c r="Q142" s="39">
        <v>44809</v>
      </c>
      <c r="R142" s="201"/>
      <c r="S142" s="202"/>
      <c r="T142" s="203"/>
      <c r="U142" s="204"/>
      <c r="V142" s="205"/>
      <c r="W142" s="238"/>
      <c r="X142" s="239"/>
      <c r="Y142" s="240"/>
      <c r="Z142" s="241"/>
      <c r="AA142" s="242"/>
      <c r="AB142" s="26"/>
      <c r="AC142" s="27"/>
      <c r="AD142" s="36" t="str">
        <f t="shared" si="21"/>
        <v/>
      </c>
      <c r="AE142" s="28"/>
      <c r="AF142" s="29"/>
      <c r="AG142" s="30"/>
      <c r="AH142" s="189" t="s">
        <v>607</v>
      </c>
      <c r="AI142" s="189"/>
      <c r="AJ142" s="189"/>
    </row>
    <row r="143" spans="1:36" s="5" customFormat="1" ht="15" customHeight="1" x14ac:dyDescent="0.15">
      <c r="A143" s="14" t="s">
        <v>6</v>
      </c>
      <c r="B143" s="15" t="s">
        <v>7</v>
      </c>
      <c r="C143" s="16" t="s">
        <v>47</v>
      </c>
      <c r="D143" s="17" t="s">
        <v>589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590</v>
      </c>
      <c r="K143" s="34">
        <f t="shared" si="20"/>
        <v>91</v>
      </c>
      <c r="L143" s="35">
        <f t="shared" si="23"/>
        <v>79</v>
      </c>
      <c r="M143" s="37" t="s">
        <v>107</v>
      </c>
      <c r="N143" s="38">
        <v>45</v>
      </c>
      <c r="O143" s="152" t="s">
        <v>591</v>
      </c>
      <c r="P143" s="148" t="s">
        <v>125</v>
      </c>
      <c r="Q143" s="39">
        <v>44827</v>
      </c>
      <c r="R143" s="201" t="s">
        <v>107</v>
      </c>
      <c r="S143" s="202">
        <v>46</v>
      </c>
      <c r="T143" s="203" t="s">
        <v>592</v>
      </c>
      <c r="U143" s="204" t="s">
        <v>133</v>
      </c>
      <c r="V143" s="205"/>
      <c r="W143" s="238" t="s">
        <v>107</v>
      </c>
      <c r="X143" s="239" t="s">
        <v>593</v>
      </c>
      <c r="Y143" s="240" t="s">
        <v>594</v>
      </c>
      <c r="Z143" s="241" t="s">
        <v>595</v>
      </c>
      <c r="AA143" s="242"/>
      <c r="AB143" s="26"/>
      <c r="AC143" s="27"/>
      <c r="AD143" s="36" t="str">
        <f t="shared" si="21"/>
        <v/>
      </c>
      <c r="AE143" s="28"/>
      <c r="AF143" s="29"/>
      <c r="AG143" s="30"/>
      <c r="AH143" s="189" t="s">
        <v>604</v>
      </c>
      <c r="AI143" s="189" t="s">
        <v>605</v>
      </c>
      <c r="AJ143" s="189"/>
    </row>
    <row r="144" spans="1:36" s="5" customFormat="1" ht="15" customHeight="1" x14ac:dyDescent="0.15">
      <c r="A144" s="14" t="s">
        <v>6</v>
      </c>
      <c r="B144" s="15" t="s">
        <v>7</v>
      </c>
      <c r="C144" s="16" t="s">
        <v>47</v>
      </c>
      <c r="D144" s="17" t="s">
        <v>600</v>
      </c>
      <c r="E144" s="18" t="s">
        <v>601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2" t="s">
        <v>602</v>
      </c>
      <c r="P144" s="148" t="s">
        <v>125</v>
      </c>
      <c r="Q144" s="39">
        <v>44813</v>
      </c>
      <c r="R144" s="201"/>
      <c r="S144" s="202"/>
      <c r="T144" s="203"/>
      <c r="U144" s="204"/>
      <c r="V144" s="205"/>
      <c r="W144" s="238"/>
      <c r="X144" s="239"/>
      <c r="Y144" s="240"/>
      <c r="Z144" s="241"/>
      <c r="AA144" s="242"/>
      <c r="AB144" s="26"/>
      <c r="AC144" s="27"/>
      <c r="AD144" s="36" t="str">
        <f t="shared" si="21"/>
        <v/>
      </c>
      <c r="AE144" s="28"/>
      <c r="AF144" s="29"/>
      <c r="AG144" s="30"/>
      <c r="AH144" s="189" t="s">
        <v>603</v>
      </c>
      <c r="AI144" s="189"/>
      <c r="AJ144" s="189"/>
    </row>
    <row r="145" spans="1:36" s="5" customFormat="1" ht="15" customHeight="1" x14ac:dyDescent="0.15">
      <c r="A145" s="14" t="s">
        <v>8</v>
      </c>
      <c r="B145" s="15" t="s">
        <v>7</v>
      </c>
      <c r="C145" s="16" t="s">
        <v>47</v>
      </c>
      <c r="D145" s="17" t="s">
        <v>609</v>
      </c>
      <c r="E145" s="18" t="s">
        <v>610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2" t="s">
        <v>164</v>
      </c>
      <c r="P145" s="148" t="s">
        <v>125</v>
      </c>
      <c r="Q145" s="39">
        <v>44813</v>
      </c>
      <c r="R145" s="201" t="s">
        <v>107</v>
      </c>
      <c r="S145" s="202">
        <v>110</v>
      </c>
      <c r="T145" s="203" t="s">
        <v>165</v>
      </c>
      <c r="U145" s="204" t="s">
        <v>133</v>
      </c>
      <c r="V145" s="205"/>
      <c r="W145" s="238"/>
      <c r="X145" s="239"/>
      <c r="Y145" s="240"/>
      <c r="Z145" s="241"/>
      <c r="AA145" s="242"/>
      <c r="AB145" s="26"/>
      <c r="AC145" s="27"/>
      <c r="AD145" s="36" t="str">
        <f t="shared" si="21"/>
        <v/>
      </c>
      <c r="AE145" s="28"/>
      <c r="AF145" s="29"/>
      <c r="AG145" s="30"/>
      <c r="AH145" s="189"/>
      <c r="AI145" s="189"/>
      <c r="AJ145" s="189"/>
    </row>
    <row r="146" spans="1:36" s="4" customFormat="1" ht="15" customHeight="1" x14ac:dyDescent="0.15">
      <c r="A146" s="14" t="s">
        <v>6</v>
      </c>
      <c r="B146" s="15" t="s">
        <v>7</v>
      </c>
      <c r="C146" s="16" t="s">
        <v>47</v>
      </c>
      <c r="D146" s="17" t="s">
        <v>611</v>
      </c>
      <c r="E146" s="18" t="s">
        <v>612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2" t="s">
        <v>613</v>
      </c>
      <c r="P146" s="148" t="s">
        <v>125</v>
      </c>
      <c r="Q146" s="39">
        <v>44813</v>
      </c>
      <c r="R146" s="201"/>
      <c r="S146" s="202"/>
      <c r="T146" s="203"/>
      <c r="U146" s="204"/>
      <c r="V146" s="205"/>
      <c r="W146" s="238"/>
      <c r="X146" s="239"/>
      <c r="Y146" s="240"/>
      <c r="Z146" s="241"/>
      <c r="AA146" s="242"/>
      <c r="AB146" s="26"/>
      <c r="AC146" s="27"/>
      <c r="AD146" s="36" t="str">
        <f t="shared" si="21"/>
        <v/>
      </c>
      <c r="AE146" s="28"/>
      <c r="AF146" s="29"/>
      <c r="AG146" s="30"/>
      <c r="AH146" s="189"/>
      <c r="AI146" s="189"/>
      <c r="AJ146" s="189"/>
    </row>
    <row r="147" spans="1:36" s="4" customFormat="1" ht="15" customHeight="1" x14ac:dyDescent="0.15">
      <c r="A147" s="14" t="s">
        <v>6</v>
      </c>
      <c r="B147" s="15" t="s">
        <v>7</v>
      </c>
      <c r="C147" s="16" t="s">
        <v>47</v>
      </c>
      <c r="D147" s="17" t="s">
        <v>614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2" t="s">
        <v>615</v>
      </c>
      <c r="P147" s="148" t="s">
        <v>125</v>
      </c>
      <c r="Q147" s="39">
        <v>44813</v>
      </c>
      <c r="R147" s="201"/>
      <c r="S147" s="202"/>
      <c r="T147" s="203"/>
      <c r="U147" s="204"/>
      <c r="V147" s="205"/>
      <c r="W147" s="238"/>
      <c r="X147" s="239"/>
      <c r="Y147" s="240"/>
      <c r="Z147" s="241"/>
      <c r="AA147" s="242"/>
      <c r="AB147" s="26"/>
      <c r="AC147" s="27"/>
      <c r="AD147" s="36" t="str">
        <f t="shared" si="21"/>
        <v/>
      </c>
      <c r="AE147" s="28"/>
      <c r="AF147" s="29"/>
      <c r="AG147" s="30"/>
      <c r="AH147" s="189"/>
      <c r="AI147" s="189"/>
      <c r="AJ147" s="189"/>
    </row>
    <row r="148" spans="1:36" s="4" customFormat="1" ht="15" customHeight="1" x14ac:dyDescent="0.15">
      <c r="A148" s="14" t="s">
        <v>6</v>
      </c>
      <c r="B148" s="15" t="s">
        <v>7</v>
      </c>
      <c r="C148" s="16" t="s">
        <v>47</v>
      </c>
      <c r="D148" s="17" t="s">
        <v>614</v>
      </c>
      <c r="E148" s="18" t="s">
        <v>616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2"/>
      <c r="P148" s="148"/>
      <c r="Q148" s="39"/>
      <c r="R148" s="201"/>
      <c r="S148" s="202"/>
      <c r="T148" s="203"/>
      <c r="U148" s="204"/>
      <c r="V148" s="205"/>
      <c r="W148" s="238"/>
      <c r="X148" s="239"/>
      <c r="Y148" s="240"/>
      <c r="Z148" s="241"/>
      <c r="AA148" s="242"/>
      <c r="AB148" s="26"/>
      <c r="AC148" s="27"/>
      <c r="AD148" s="36" t="str">
        <f t="shared" si="21"/>
        <v/>
      </c>
      <c r="AE148" s="28"/>
      <c r="AF148" s="29"/>
      <c r="AG148" s="30"/>
      <c r="AH148" s="189"/>
      <c r="AI148" s="189"/>
      <c r="AJ148" s="189"/>
    </row>
    <row r="149" spans="1:36" s="4" customFormat="1" ht="15" customHeight="1" x14ac:dyDescent="0.15">
      <c r="A149" s="14" t="s">
        <v>8</v>
      </c>
      <c r="B149" s="15" t="s">
        <v>7</v>
      </c>
      <c r="C149" s="16" t="s">
        <v>47</v>
      </c>
      <c r="D149" s="17" t="s">
        <v>617</v>
      </c>
      <c r="E149" s="18" t="s">
        <v>618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2"/>
      <c r="P149" s="148"/>
      <c r="Q149" s="39">
        <v>44813</v>
      </c>
      <c r="R149" s="201"/>
      <c r="S149" s="202"/>
      <c r="T149" s="203"/>
      <c r="U149" s="204"/>
      <c r="V149" s="205"/>
      <c r="W149" s="238"/>
      <c r="X149" s="239"/>
      <c r="Y149" s="240"/>
      <c r="Z149" s="241"/>
      <c r="AA149" s="242"/>
      <c r="AB149" s="26"/>
      <c r="AC149" s="27"/>
      <c r="AD149" s="36" t="str">
        <f t="shared" ref="AD149:AD180" si="26">IF(OR(AC149&lt;&gt;"Oui",C149&lt;&gt;"JOU"),"",IF(F149&lt;VALUE("01/01/2006"),154,IF(F149&lt;VALUE("01/01/2010"),79,0)))</f>
        <v/>
      </c>
      <c r="AE149" s="28"/>
      <c r="AF149" s="29"/>
      <c r="AG149" s="30"/>
      <c r="AH149" s="189"/>
      <c r="AI149" s="189"/>
      <c r="AJ149" s="189"/>
    </row>
    <row r="150" spans="1:36" s="4" customFormat="1" ht="15" customHeight="1" x14ac:dyDescent="0.15">
      <c r="A150" s="14" t="s">
        <v>6</v>
      </c>
      <c r="B150" s="15" t="s">
        <v>7</v>
      </c>
      <c r="C150" s="16" t="s">
        <v>47</v>
      </c>
      <c r="D150" s="17" t="s">
        <v>619</v>
      </c>
      <c r="E150" s="18" t="s">
        <v>620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50</v>
      </c>
      <c r="L150" s="35">
        <f t="shared" si="23"/>
        <v>95</v>
      </c>
      <c r="M150" s="37" t="s">
        <v>186</v>
      </c>
      <c r="N150" s="38">
        <v>50</v>
      </c>
      <c r="O150" s="152"/>
      <c r="P150" s="148"/>
      <c r="Q150" s="39">
        <v>44813</v>
      </c>
      <c r="R150" s="201"/>
      <c r="S150" s="202"/>
      <c r="T150" s="203"/>
      <c r="U150" s="204"/>
      <c r="V150" s="205"/>
      <c r="W150" s="238"/>
      <c r="X150" s="239"/>
      <c r="Y150" s="240"/>
      <c r="Z150" s="241"/>
      <c r="AA150" s="242"/>
      <c r="AB150" s="26"/>
      <c r="AC150" s="27"/>
      <c r="AD150" s="36" t="str">
        <f t="shared" si="26"/>
        <v/>
      </c>
      <c r="AE150" s="28"/>
      <c r="AF150" s="29"/>
      <c r="AG150" s="30"/>
      <c r="AH150" s="189"/>
      <c r="AI150" s="189"/>
      <c r="AJ150" s="189"/>
    </row>
    <row r="151" spans="1:36" s="4" customFormat="1" ht="15" customHeight="1" x14ac:dyDescent="0.15">
      <c r="A151" s="14" t="s">
        <v>6</v>
      </c>
      <c r="B151" s="15" t="s">
        <v>7</v>
      </c>
      <c r="C151" s="16" t="s">
        <v>47</v>
      </c>
      <c r="D151" s="17" t="s">
        <v>619</v>
      </c>
      <c r="E151" s="18" t="s">
        <v>621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0</v>
      </c>
      <c r="L151" s="35">
        <f t="shared" si="23"/>
        <v>220</v>
      </c>
      <c r="M151" s="37"/>
      <c r="N151" s="38"/>
      <c r="O151" s="152"/>
      <c r="P151" s="148"/>
      <c r="Q151" s="39"/>
      <c r="R151" s="201"/>
      <c r="S151" s="202"/>
      <c r="T151" s="203"/>
      <c r="U151" s="204"/>
      <c r="V151" s="205"/>
      <c r="W151" s="238"/>
      <c r="X151" s="239"/>
      <c r="Y151" s="240"/>
      <c r="Z151" s="241"/>
      <c r="AA151" s="242"/>
      <c r="AB151" s="26"/>
      <c r="AC151" s="27"/>
      <c r="AD151" s="36" t="str">
        <f t="shared" si="26"/>
        <v/>
      </c>
      <c r="AE151" s="28"/>
      <c r="AF151" s="29"/>
      <c r="AG151" s="30"/>
      <c r="AH151" s="189"/>
      <c r="AI151" s="189"/>
      <c r="AJ151" s="189"/>
    </row>
    <row r="152" spans="1:36" s="4" customFormat="1" ht="15" customHeight="1" x14ac:dyDescent="0.15">
      <c r="A152" s="14" t="s">
        <v>6</v>
      </c>
      <c r="B152" s="15" t="s">
        <v>7</v>
      </c>
      <c r="C152" s="16" t="s">
        <v>47</v>
      </c>
      <c r="D152" s="17" t="s">
        <v>622</v>
      </c>
      <c r="E152" s="18" t="s">
        <v>623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2" t="s">
        <v>624</v>
      </c>
      <c r="P152" s="148" t="s">
        <v>125</v>
      </c>
      <c r="Q152" s="39">
        <v>44813</v>
      </c>
      <c r="R152" s="201" t="s">
        <v>107</v>
      </c>
      <c r="S152" s="202">
        <v>55</v>
      </c>
      <c r="T152" s="203" t="s">
        <v>625</v>
      </c>
      <c r="U152" s="204" t="s">
        <v>133</v>
      </c>
      <c r="V152" s="205"/>
      <c r="W152" s="238" t="s">
        <v>107</v>
      </c>
      <c r="X152" s="239">
        <v>55</v>
      </c>
      <c r="Y152" s="240" t="s">
        <v>626</v>
      </c>
      <c r="Z152" s="241" t="s">
        <v>150</v>
      </c>
      <c r="AA152" s="242"/>
      <c r="AB152" s="26"/>
      <c r="AC152" s="27"/>
      <c r="AD152" s="36" t="str">
        <f t="shared" si="26"/>
        <v/>
      </c>
      <c r="AE152" s="28"/>
      <c r="AF152" s="29"/>
      <c r="AG152" s="30"/>
      <c r="AH152" s="189"/>
      <c r="AI152" s="189"/>
      <c r="AJ152" s="189"/>
    </row>
    <row r="153" spans="1:36" s="4" customFormat="1" ht="15" customHeight="1" x14ac:dyDescent="0.15">
      <c r="A153" s="14" t="s">
        <v>6</v>
      </c>
      <c r="B153" s="15" t="s">
        <v>7</v>
      </c>
      <c r="C153" s="16" t="s">
        <v>47</v>
      </c>
      <c r="D153" s="17" t="s">
        <v>628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2" t="s">
        <v>629</v>
      </c>
      <c r="P153" s="148" t="s">
        <v>125</v>
      </c>
      <c r="Q153" s="39">
        <v>44813</v>
      </c>
      <c r="R153" s="201" t="s">
        <v>461</v>
      </c>
      <c r="S153" s="202">
        <v>50</v>
      </c>
      <c r="T153" s="203"/>
      <c r="U153" s="204"/>
      <c r="V153" s="205"/>
      <c r="W153" s="238"/>
      <c r="X153" s="239"/>
      <c r="Y153" s="240"/>
      <c r="Z153" s="241"/>
      <c r="AA153" s="242"/>
      <c r="AB153" s="26"/>
      <c r="AC153" s="27"/>
      <c r="AD153" s="36" t="str">
        <f t="shared" si="26"/>
        <v/>
      </c>
      <c r="AE153" s="28"/>
      <c r="AF153" s="29"/>
      <c r="AG153" s="30"/>
      <c r="AH153" s="189"/>
      <c r="AI153" s="189"/>
      <c r="AJ153" s="189"/>
    </row>
    <row r="154" spans="1:36" s="4" customFormat="1" ht="15" customHeight="1" x14ac:dyDescent="0.15">
      <c r="A154" s="14" t="s">
        <v>6</v>
      </c>
      <c r="B154" s="15" t="s">
        <v>7</v>
      </c>
      <c r="C154" s="16" t="s">
        <v>47</v>
      </c>
      <c r="D154" s="17" t="s">
        <v>630</v>
      </c>
      <c r="E154" s="18" t="s">
        <v>631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2" t="s">
        <v>632</v>
      </c>
      <c r="P154" s="148" t="s">
        <v>125</v>
      </c>
      <c r="Q154" s="39">
        <v>44813</v>
      </c>
      <c r="R154" s="201" t="s">
        <v>107</v>
      </c>
      <c r="S154" s="202">
        <v>85</v>
      </c>
      <c r="T154" s="203" t="s">
        <v>633</v>
      </c>
      <c r="U154" s="204" t="s">
        <v>133</v>
      </c>
      <c r="V154" s="205"/>
      <c r="W154" s="238"/>
      <c r="X154" s="239"/>
      <c r="Y154" s="240"/>
      <c r="Z154" s="241"/>
      <c r="AA154" s="242"/>
      <c r="AB154" s="26"/>
      <c r="AC154" s="27"/>
      <c r="AD154" s="36" t="str">
        <f t="shared" si="26"/>
        <v/>
      </c>
      <c r="AE154" s="28"/>
      <c r="AF154" s="29"/>
      <c r="AG154" s="30"/>
      <c r="AH154" s="189"/>
      <c r="AI154" s="189"/>
      <c r="AJ154" s="189"/>
    </row>
    <row r="155" spans="1:36" s="4" customFormat="1" ht="15" customHeight="1" x14ac:dyDescent="0.15">
      <c r="A155" s="14" t="s">
        <v>8</v>
      </c>
      <c r="B155" s="15" t="s">
        <v>63</v>
      </c>
      <c r="C155" s="16" t="s">
        <v>47</v>
      </c>
      <c r="D155" s="17" t="s">
        <v>634</v>
      </c>
      <c r="E155" s="18" t="s">
        <v>635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2"/>
      <c r="P155" s="148"/>
      <c r="Q155" s="39"/>
      <c r="R155" s="201"/>
      <c r="S155" s="202"/>
      <c r="T155" s="203"/>
      <c r="U155" s="204"/>
      <c r="V155" s="205"/>
      <c r="W155" s="238"/>
      <c r="X155" s="239"/>
      <c r="Y155" s="240"/>
      <c r="Z155" s="241"/>
      <c r="AA155" s="242"/>
      <c r="AB155" s="26"/>
      <c r="AC155" s="27"/>
      <c r="AD155" s="36" t="str">
        <f t="shared" si="26"/>
        <v/>
      </c>
      <c r="AE155" s="28"/>
      <c r="AF155" s="29"/>
      <c r="AG155" s="30"/>
      <c r="AH155" s="189"/>
      <c r="AI155" s="189"/>
      <c r="AJ155" s="189"/>
    </row>
    <row r="156" spans="1:36" s="4" customFormat="1" ht="15" customHeight="1" x14ac:dyDescent="0.15">
      <c r="A156" s="14" t="s">
        <v>8</v>
      </c>
      <c r="B156" s="15" t="s">
        <v>7</v>
      </c>
      <c r="C156" s="16" t="s">
        <v>47</v>
      </c>
      <c r="D156" s="17" t="s">
        <v>636</v>
      </c>
      <c r="E156" s="18" t="s">
        <v>637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2" t="s">
        <v>638</v>
      </c>
      <c r="P156" s="148" t="s">
        <v>133</v>
      </c>
      <c r="Q156" s="39"/>
      <c r="R156" s="201" t="s">
        <v>107</v>
      </c>
      <c r="S156" s="202">
        <v>64</v>
      </c>
      <c r="T156" s="203" t="s">
        <v>639</v>
      </c>
      <c r="U156" s="204" t="s">
        <v>150</v>
      </c>
      <c r="V156" s="205"/>
      <c r="W156" s="238" t="s">
        <v>107</v>
      </c>
      <c r="X156" s="239">
        <v>62</v>
      </c>
      <c r="Y156" s="240" t="s">
        <v>640</v>
      </c>
      <c r="Z156" s="241" t="s">
        <v>151</v>
      </c>
      <c r="AA156" s="242"/>
      <c r="AB156" s="26"/>
      <c r="AC156" s="27"/>
      <c r="AD156" s="36" t="str">
        <f t="shared" si="26"/>
        <v/>
      </c>
      <c r="AE156" s="28"/>
      <c r="AF156" s="29"/>
      <c r="AG156" s="30"/>
      <c r="AH156" s="189"/>
      <c r="AI156" s="189"/>
      <c r="AJ156" s="189"/>
    </row>
    <row r="157" spans="1:36" s="4" customFormat="1" ht="15" customHeight="1" x14ac:dyDescent="0.15">
      <c r="A157" s="14" t="s">
        <v>6</v>
      </c>
      <c r="B157" s="15" t="s">
        <v>7</v>
      </c>
      <c r="C157" s="16" t="s">
        <v>47</v>
      </c>
      <c r="D157" s="17" t="s">
        <v>641</v>
      </c>
      <c r="E157" s="18" t="s">
        <v>642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2" t="s">
        <v>643</v>
      </c>
      <c r="P157" s="148" t="s">
        <v>125</v>
      </c>
      <c r="Q157" s="39">
        <v>44813</v>
      </c>
      <c r="R157" s="201"/>
      <c r="S157" s="202"/>
      <c r="T157" s="203"/>
      <c r="U157" s="204"/>
      <c r="V157" s="205"/>
      <c r="W157" s="238"/>
      <c r="X157" s="239"/>
      <c r="Y157" s="240"/>
      <c r="Z157" s="241"/>
      <c r="AA157" s="242"/>
      <c r="AB157" s="26"/>
      <c r="AC157" s="27"/>
      <c r="AD157" s="36" t="str">
        <f t="shared" si="26"/>
        <v/>
      </c>
      <c r="AE157" s="28"/>
      <c r="AF157" s="29"/>
      <c r="AG157" s="30"/>
      <c r="AH157" s="189"/>
      <c r="AI157" s="189"/>
      <c r="AJ157" s="189"/>
    </row>
    <row r="158" spans="1:36" s="4" customFormat="1" ht="15" customHeight="1" x14ac:dyDescent="0.15">
      <c r="A158" s="14" t="s">
        <v>6</v>
      </c>
      <c r="B158" s="15" t="s">
        <v>7</v>
      </c>
      <c r="C158" s="16" t="s">
        <v>47</v>
      </c>
      <c r="D158" s="17" t="s">
        <v>644</v>
      </c>
      <c r="E158" s="18" t="s">
        <v>645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2" t="s">
        <v>646</v>
      </c>
      <c r="P158" s="148" t="s">
        <v>125</v>
      </c>
      <c r="Q158" s="39">
        <v>44813</v>
      </c>
      <c r="R158" s="201" t="s">
        <v>107</v>
      </c>
      <c r="S158" s="202">
        <v>65</v>
      </c>
      <c r="T158" s="203" t="s">
        <v>647</v>
      </c>
      <c r="U158" s="204" t="s">
        <v>133</v>
      </c>
      <c r="V158" s="205"/>
      <c r="W158" s="238" t="s">
        <v>107</v>
      </c>
      <c r="X158" s="239">
        <v>55</v>
      </c>
      <c r="Y158" s="240" t="s">
        <v>648</v>
      </c>
      <c r="Z158" s="241" t="s">
        <v>150</v>
      </c>
      <c r="AA158" s="242"/>
      <c r="AB158" s="26"/>
      <c r="AC158" s="27"/>
      <c r="AD158" s="36" t="str">
        <f t="shared" si="26"/>
        <v/>
      </c>
      <c r="AE158" s="28"/>
      <c r="AF158" s="29"/>
      <c r="AG158" s="30"/>
      <c r="AH158" s="189"/>
      <c r="AI158" s="189"/>
      <c r="AJ158" s="189"/>
    </row>
    <row r="159" spans="1:36" s="4" customFormat="1" ht="15" customHeight="1" x14ac:dyDescent="0.15">
      <c r="A159" s="14" t="s">
        <v>8</v>
      </c>
      <c r="B159" s="15" t="s">
        <v>7</v>
      </c>
      <c r="C159" s="16" t="s">
        <v>47</v>
      </c>
      <c r="D159" s="17" t="s">
        <v>649</v>
      </c>
      <c r="E159" s="18" t="s">
        <v>650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2" t="s">
        <v>651</v>
      </c>
      <c r="P159" s="148" t="s">
        <v>125</v>
      </c>
      <c r="Q159" s="39">
        <v>44813</v>
      </c>
      <c r="R159" s="201" t="s">
        <v>107</v>
      </c>
      <c r="S159" s="202">
        <v>55</v>
      </c>
      <c r="T159" s="203" t="s">
        <v>652</v>
      </c>
      <c r="U159" s="204" t="s">
        <v>133</v>
      </c>
      <c r="V159" s="205"/>
      <c r="W159" s="238" t="s">
        <v>107</v>
      </c>
      <c r="X159" s="239">
        <v>50</v>
      </c>
      <c r="Y159" s="240" t="s">
        <v>653</v>
      </c>
      <c r="Z159" s="241" t="s">
        <v>150</v>
      </c>
      <c r="AA159" s="242"/>
      <c r="AB159" s="26"/>
      <c r="AC159" s="27"/>
      <c r="AD159" s="36" t="str">
        <f t="shared" si="26"/>
        <v/>
      </c>
      <c r="AE159" s="28"/>
      <c r="AF159" s="29"/>
      <c r="AG159" s="30"/>
      <c r="AH159" s="189"/>
      <c r="AI159" s="189"/>
      <c r="AJ159" s="189"/>
    </row>
    <row r="160" spans="1:36" s="4" customFormat="1" ht="15" customHeight="1" x14ac:dyDescent="0.15">
      <c r="A160" s="14" t="s">
        <v>8</v>
      </c>
      <c r="B160" s="15" t="s">
        <v>7</v>
      </c>
      <c r="C160" s="16" t="s">
        <v>47</v>
      </c>
      <c r="D160" s="17" t="s">
        <v>399</v>
      </c>
      <c r="E160" s="18" t="s">
        <v>654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2" t="s">
        <v>655</v>
      </c>
      <c r="P160" s="148" t="s">
        <v>125</v>
      </c>
      <c r="Q160" s="39">
        <v>44813</v>
      </c>
      <c r="R160" s="201" t="s">
        <v>107</v>
      </c>
      <c r="S160" s="202">
        <v>50</v>
      </c>
      <c r="T160" s="203" t="s">
        <v>656</v>
      </c>
      <c r="U160" s="204" t="s">
        <v>133</v>
      </c>
      <c r="V160" s="205"/>
      <c r="W160" s="238" t="s">
        <v>461</v>
      </c>
      <c r="X160" s="239">
        <v>50</v>
      </c>
      <c r="Y160" s="240"/>
      <c r="Z160" s="241"/>
      <c r="AA160" s="242"/>
      <c r="AB160" s="26"/>
      <c r="AC160" s="27"/>
      <c r="AD160" s="36" t="str">
        <f t="shared" si="26"/>
        <v/>
      </c>
      <c r="AE160" s="28"/>
      <c r="AF160" s="29"/>
      <c r="AG160" s="30"/>
      <c r="AH160" s="189"/>
      <c r="AI160" s="189"/>
      <c r="AJ160" s="189"/>
    </row>
    <row r="161" spans="1:36" s="4" customFormat="1" ht="15" customHeight="1" x14ac:dyDescent="0.15">
      <c r="A161" s="14" t="s">
        <v>8</v>
      </c>
      <c r="B161" s="15" t="s">
        <v>7</v>
      </c>
      <c r="C161" s="16" t="s">
        <v>47</v>
      </c>
      <c r="D161" s="17" t="s">
        <v>657</v>
      </c>
      <c r="E161" s="18" t="s">
        <v>658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2" t="s">
        <v>659</v>
      </c>
      <c r="P161" s="148" t="s">
        <v>125</v>
      </c>
      <c r="Q161" s="39"/>
      <c r="R161" s="201" t="s">
        <v>107</v>
      </c>
      <c r="S161" s="202">
        <v>105</v>
      </c>
      <c r="T161" s="203" t="s">
        <v>660</v>
      </c>
      <c r="U161" s="204" t="s">
        <v>133</v>
      </c>
      <c r="V161" s="205"/>
      <c r="W161" s="238"/>
      <c r="X161" s="239"/>
      <c r="Y161" s="240"/>
      <c r="Z161" s="241"/>
      <c r="AA161" s="242"/>
      <c r="AB161" s="26"/>
      <c r="AC161" s="27"/>
      <c r="AD161" s="36" t="str">
        <f t="shared" si="26"/>
        <v/>
      </c>
      <c r="AE161" s="28"/>
      <c r="AF161" s="29"/>
      <c r="AG161" s="30"/>
      <c r="AH161" s="189"/>
      <c r="AI161" s="189"/>
      <c r="AJ161" s="189"/>
    </row>
    <row r="162" spans="1:36" s="4" customFormat="1" ht="15" customHeight="1" x14ac:dyDescent="0.15">
      <c r="A162" s="14" t="s">
        <v>6</v>
      </c>
      <c r="B162" s="15" t="s">
        <v>7</v>
      </c>
      <c r="C162" s="16" t="s">
        <v>47</v>
      </c>
      <c r="D162" s="17" t="s">
        <v>661</v>
      </c>
      <c r="E162" s="18" t="s">
        <v>662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2" t="s">
        <v>663</v>
      </c>
      <c r="P162" s="148" t="s">
        <v>125</v>
      </c>
      <c r="Q162" s="39">
        <v>44813</v>
      </c>
      <c r="R162" s="201"/>
      <c r="S162" s="202"/>
      <c r="T162" s="203"/>
      <c r="U162" s="204"/>
      <c r="V162" s="205"/>
      <c r="W162" s="238"/>
      <c r="X162" s="239"/>
      <c r="Y162" s="240"/>
      <c r="Z162" s="241"/>
      <c r="AA162" s="242"/>
      <c r="AB162" s="26"/>
      <c r="AC162" s="27"/>
      <c r="AD162" s="36" t="str">
        <f t="shared" si="26"/>
        <v/>
      </c>
      <c r="AE162" s="28"/>
      <c r="AF162" s="29"/>
      <c r="AG162" s="30"/>
      <c r="AH162" s="189"/>
      <c r="AI162" s="189"/>
      <c r="AJ162" s="189"/>
    </row>
    <row r="163" spans="1:36" s="4" customFormat="1" ht="15" customHeight="1" x14ac:dyDescent="0.15">
      <c r="A163" s="14" t="s">
        <v>8</v>
      </c>
      <c r="B163" s="15" t="s">
        <v>7</v>
      </c>
      <c r="C163" s="16" t="s">
        <v>47</v>
      </c>
      <c r="D163" s="17" t="s">
        <v>664</v>
      </c>
      <c r="E163" s="18" t="s">
        <v>665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:I194" si="27">IF(OR(H163="Non",H163=""),G163,MAX(0,G163-15))</f>
        <v>190</v>
      </c>
      <c r="J163" s="11"/>
      <c r="K163" s="34">
        <f t="shared" si="25"/>
        <v>0</v>
      </c>
      <c r="L163" s="35">
        <f t="shared" ref="L163:L194" si="28">IF(D163="","",I163-K163)</f>
        <v>190</v>
      </c>
      <c r="M163" s="37"/>
      <c r="N163" s="38"/>
      <c r="O163" s="152"/>
      <c r="P163" s="148"/>
      <c r="Q163" s="39"/>
      <c r="R163" s="201"/>
      <c r="S163" s="202"/>
      <c r="T163" s="203"/>
      <c r="U163" s="204"/>
      <c r="V163" s="205"/>
      <c r="W163" s="238"/>
      <c r="X163" s="239"/>
      <c r="Y163" s="240"/>
      <c r="Z163" s="241"/>
      <c r="AA163" s="242"/>
      <c r="AB163" s="26"/>
      <c r="AC163" s="27"/>
      <c r="AD163" s="36" t="str">
        <f t="shared" si="26"/>
        <v/>
      </c>
      <c r="AE163" s="28"/>
      <c r="AF163" s="29"/>
      <c r="AG163" s="30"/>
      <c r="AH163" s="189"/>
      <c r="AI163" s="189"/>
      <c r="AJ163" s="189"/>
    </row>
    <row r="164" spans="1:36" s="4" customFormat="1" ht="15" customHeight="1" x14ac:dyDescent="0.15">
      <c r="A164" s="14" t="s">
        <v>6</v>
      </c>
      <c r="B164" s="15" t="s">
        <v>7</v>
      </c>
      <c r="C164" s="16" t="s">
        <v>47</v>
      </c>
      <c r="D164" s="17" t="s">
        <v>666</v>
      </c>
      <c r="E164" s="18" t="s">
        <v>667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2" t="s">
        <v>668</v>
      </c>
      <c r="P164" s="148" t="s">
        <v>133</v>
      </c>
      <c r="Q164" s="39"/>
      <c r="R164" s="201" t="s">
        <v>107</v>
      </c>
      <c r="S164" s="202">
        <v>110</v>
      </c>
      <c r="T164" s="203" t="s">
        <v>669</v>
      </c>
      <c r="U164" s="204" t="s">
        <v>150</v>
      </c>
      <c r="V164" s="205"/>
      <c r="W164" s="238"/>
      <c r="X164" s="239"/>
      <c r="Y164" s="240"/>
      <c r="Z164" s="241"/>
      <c r="AA164" s="242"/>
      <c r="AB164" s="26"/>
      <c r="AC164" s="27" t="s">
        <v>46</v>
      </c>
      <c r="AD164" s="36">
        <v>154</v>
      </c>
      <c r="AE164" s="28"/>
      <c r="AF164" s="29"/>
      <c r="AG164" s="30"/>
      <c r="AH164" s="189"/>
      <c r="AI164" s="189"/>
      <c r="AJ164" s="189"/>
    </row>
    <row r="165" spans="1:36" s="4" customFormat="1" ht="15" customHeight="1" x14ac:dyDescent="0.15">
      <c r="A165" s="14" t="s">
        <v>8</v>
      </c>
      <c r="B165" s="15" t="s">
        <v>7</v>
      </c>
      <c r="C165" s="16" t="s">
        <v>47</v>
      </c>
      <c r="D165" s="17" t="s">
        <v>671</v>
      </c>
      <c r="E165" s="18" t="s">
        <v>672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2"/>
      <c r="P165" s="148"/>
      <c r="Q165" s="39">
        <v>44821</v>
      </c>
      <c r="R165" s="201"/>
      <c r="S165" s="202"/>
      <c r="T165" s="203"/>
      <c r="U165" s="204"/>
      <c r="V165" s="205"/>
      <c r="W165" s="238"/>
      <c r="X165" s="239"/>
      <c r="Y165" s="240"/>
      <c r="Z165" s="241"/>
      <c r="AA165" s="242"/>
      <c r="AB165" s="26"/>
      <c r="AC165" s="27"/>
      <c r="AD165" s="36" t="s">
        <v>670</v>
      </c>
      <c r="AE165" s="28"/>
      <c r="AF165" s="29"/>
      <c r="AG165" s="30"/>
      <c r="AH165" s="189"/>
      <c r="AI165" s="189"/>
      <c r="AJ165" s="189"/>
    </row>
    <row r="166" spans="1:36" s="4" customFormat="1" ht="15" customHeight="1" x14ac:dyDescent="0.15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673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2" t="s">
        <v>674</v>
      </c>
      <c r="P166" s="148" t="s">
        <v>125</v>
      </c>
      <c r="Q166" s="39">
        <v>44821</v>
      </c>
      <c r="R166" s="201" t="s">
        <v>107</v>
      </c>
      <c r="S166" s="202">
        <v>110</v>
      </c>
      <c r="T166" s="203" t="s">
        <v>675</v>
      </c>
      <c r="U166" s="204" t="s">
        <v>133</v>
      </c>
      <c r="V166" s="205"/>
      <c r="W166" s="238"/>
      <c r="X166" s="239"/>
      <c r="Y166" s="240"/>
      <c r="Z166" s="241"/>
      <c r="AA166" s="242"/>
      <c r="AB166" s="26"/>
      <c r="AC166" s="27"/>
      <c r="AD166" s="36" t="s">
        <v>670</v>
      </c>
      <c r="AE166" s="28"/>
      <c r="AF166" s="29"/>
      <c r="AG166" s="30"/>
      <c r="AH166" s="189"/>
      <c r="AI166" s="189"/>
      <c r="AJ166" s="189"/>
    </row>
    <row r="167" spans="1:36" s="4" customFormat="1" ht="15" customHeight="1" x14ac:dyDescent="0.15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676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2"/>
      <c r="P167" s="148"/>
      <c r="Q167" s="39">
        <v>44821</v>
      </c>
      <c r="R167" s="201" t="s">
        <v>107</v>
      </c>
      <c r="S167" s="202">
        <v>65</v>
      </c>
      <c r="T167" s="203" t="s">
        <v>677</v>
      </c>
      <c r="U167" s="204" t="s">
        <v>133</v>
      </c>
      <c r="V167" s="205"/>
      <c r="W167" s="238" t="s">
        <v>107</v>
      </c>
      <c r="X167" s="239">
        <v>70</v>
      </c>
      <c r="Y167" s="240" t="s">
        <v>678</v>
      </c>
      <c r="Z167" s="241" t="s">
        <v>150</v>
      </c>
      <c r="AA167" s="242"/>
      <c r="AB167" s="26"/>
      <c r="AC167" s="27"/>
      <c r="AD167" s="36" t="s">
        <v>670</v>
      </c>
      <c r="AE167" s="28"/>
      <c r="AF167" s="29"/>
      <c r="AG167" s="30"/>
      <c r="AH167" s="189"/>
      <c r="AI167" s="189"/>
      <c r="AJ167" s="189"/>
    </row>
    <row r="168" spans="1:36" s="4" customFormat="1" ht="15" customHeight="1" x14ac:dyDescent="0.15">
      <c r="A168" s="14" t="s">
        <v>8</v>
      </c>
      <c r="B168" s="15" t="s">
        <v>7</v>
      </c>
      <c r="C168" s="16" t="s">
        <v>47</v>
      </c>
      <c r="D168" s="17" t="s">
        <v>679</v>
      </c>
      <c r="E168" s="18" t="s">
        <v>680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2" t="s">
        <v>681</v>
      </c>
      <c r="P168" s="148" t="s">
        <v>125</v>
      </c>
      <c r="Q168" s="39">
        <v>44821</v>
      </c>
      <c r="R168" s="201"/>
      <c r="S168" s="202"/>
      <c r="T168" s="203"/>
      <c r="U168" s="204"/>
      <c r="V168" s="205"/>
      <c r="W168" s="238"/>
      <c r="X168" s="239"/>
      <c r="Y168" s="240"/>
      <c r="Z168" s="241"/>
      <c r="AA168" s="242"/>
      <c r="AB168" s="26"/>
      <c r="AC168" s="27" t="s">
        <v>46</v>
      </c>
      <c r="AD168" s="36">
        <v>154</v>
      </c>
      <c r="AE168" s="277" t="s">
        <v>682</v>
      </c>
      <c r="AF168" s="29">
        <v>44811</v>
      </c>
      <c r="AG168" s="30"/>
      <c r="AH168" s="189"/>
      <c r="AI168" s="189"/>
      <c r="AJ168" s="189"/>
    </row>
    <row r="169" spans="1:36" s="4" customFormat="1" ht="15" customHeight="1" x14ac:dyDescent="0.15">
      <c r="A169" s="14" t="s">
        <v>8</v>
      </c>
      <c r="B169" s="15" t="s">
        <v>7</v>
      </c>
      <c r="C169" s="16" t="s">
        <v>47</v>
      </c>
      <c r="D169" s="17" t="s">
        <v>679</v>
      </c>
      <c r="E169" s="18" t="s">
        <v>683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2" t="s">
        <v>684</v>
      </c>
      <c r="P169" s="148" t="s">
        <v>125</v>
      </c>
      <c r="Q169" s="39">
        <v>44821</v>
      </c>
      <c r="R169" s="201" t="s">
        <v>107</v>
      </c>
      <c r="S169" s="202">
        <v>55</v>
      </c>
      <c r="T169" s="203" t="s">
        <v>685</v>
      </c>
      <c r="U169" s="204" t="s">
        <v>133</v>
      </c>
      <c r="V169" s="205"/>
      <c r="W169" s="238" t="s">
        <v>107</v>
      </c>
      <c r="X169" s="239">
        <v>55</v>
      </c>
      <c r="Y169" s="240" t="s">
        <v>686</v>
      </c>
      <c r="Z169" s="241" t="s">
        <v>150</v>
      </c>
      <c r="AA169" s="242"/>
      <c r="AB169" s="26"/>
      <c r="AC169" s="27"/>
      <c r="AD169" s="36" t="s">
        <v>670</v>
      </c>
      <c r="AE169" s="28"/>
      <c r="AF169" s="29"/>
      <c r="AG169" s="30"/>
      <c r="AH169" s="189"/>
      <c r="AI169" s="189"/>
      <c r="AJ169" s="189"/>
    </row>
    <row r="170" spans="1:36" s="180" customFormat="1" ht="15" customHeight="1" x14ac:dyDescent="0.15">
      <c r="A170" s="14" t="s">
        <v>6</v>
      </c>
      <c r="B170" s="15" t="s">
        <v>7</v>
      </c>
      <c r="C170" s="168" t="s">
        <v>47</v>
      </c>
      <c r="D170" s="17" t="s">
        <v>687</v>
      </c>
      <c r="E170" s="169" t="s">
        <v>211</v>
      </c>
      <c r="F170" s="19">
        <v>35002</v>
      </c>
      <c r="G170" s="17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71">
        <f>IF(OR(H170="Non",H170=""),G170,MAX(0,G170-15))</f>
        <v>220</v>
      </c>
      <c r="J170" s="11"/>
      <c r="K170" s="172">
        <f>SUM(N170,S170,X170)</f>
        <v>220</v>
      </c>
      <c r="L170" s="173">
        <f>IF(D170="","",I170-K170)</f>
        <v>0</v>
      </c>
      <c r="M170" s="37" t="s">
        <v>107</v>
      </c>
      <c r="N170" s="174">
        <v>110</v>
      </c>
      <c r="O170" s="175" t="s">
        <v>688</v>
      </c>
      <c r="P170" s="176" t="s">
        <v>125</v>
      </c>
      <c r="Q170" s="177">
        <v>44813</v>
      </c>
      <c r="R170" s="201" t="s">
        <v>107</v>
      </c>
      <c r="S170" s="207">
        <v>55</v>
      </c>
      <c r="T170" s="208" t="s">
        <v>689</v>
      </c>
      <c r="U170" s="209" t="s">
        <v>133</v>
      </c>
      <c r="V170" s="210"/>
      <c r="W170" s="238" t="s">
        <v>107</v>
      </c>
      <c r="X170" s="243">
        <v>55</v>
      </c>
      <c r="Y170" s="244" t="s">
        <v>690</v>
      </c>
      <c r="Z170" s="245" t="s">
        <v>150</v>
      </c>
      <c r="AA170" s="246"/>
      <c r="AB170" s="26"/>
      <c r="AC170" s="27"/>
      <c r="AD170" s="178" t="str">
        <f>IF(OR(AC170&lt;&gt;"Oui",C170&lt;&gt;"JOU"),"",IF(F170&lt;VALUE("01/01/2006"),154,IF(F170&lt;VALUE("01/01/2010"),79,0)))</f>
        <v/>
      </c>
      <c r="AE170" s="179"/>
      <c r="AF170" s="29"/>
      <c r="AG170" s="30"/>
      <c r="AH170" s="189"/>
      <c r="AI170" s="189"/>
      <c r="AJ170" s="189"/>
    </row>
    <row r="171" spans="1:36" s="180" customFormat="1" ht="15" customHeight="1" x14ac:dyDescent="0.15">
      <c r="A171" s="14" t="s">
        <v>6</v>
      </c>
      <c r="B171" s="15" t="s">
        <v>7</v>
      </c>
      <c r="C171" s="168" t="s">
        <v>47</v>
      </c>
      <c r="D171" s="17" t="s">
        <v>136</v>
      </c>
      <c r="E171" s="169" t="s">
        <v>233</v>
      </c>
      <c r="F171" s="19">
        <v>32381</v>
      </c>
      <c r="G171" s="17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71">
        <f>IF(OR(H171="Non",H171=""),G171,MAX(0,G171-15))</f>
        <v>220</v>
      </c>
      <c r="J171" s="11"/>
      <c r="K171" s="172">
        <f>SUM(N171,S171,X171)</f>
        <v>220</v>
      </c>
      <c r="L171" s="173">
        <f>IF(D171="","",I171-K171)</f>
        <v>0</v>
      </c>
      <c r="M171" s="37" t="s">
        <v>153</v>
      </c>
      <c r="N171" s="174">
        <v>220</v>
      </c>
      <c r="O171" s="175"/>
      <c r="P171" s="176"/>
      <c r="Q171" s="177"/>
      <c r="R171" s="201"/>
      <c r="S171" s="207"/>
      <c r="T171" s="208"/>
      <c r="U171" s="209"/>
      <c r="V171" s="210"/>
      <c r="W171" s="238"/>
      <c r="X171" s="243"/>
      <c r="Y171" s="244"/>
      <c r="Z171" s="245"/>
      <c r="AA171" s="246"/>
      <c r="AB171" s="26"/>
      <c r="AC171" s="27"/>
      <c r="AD171" s="178" t="str">
        <f>IF(OR(AC171&lt;&gt;"Oui",C171&lt;&gt;"JOU"),"",IF(F171&lt;VALUE("01/01/2006"),154,IF(F171&lt;VALUE("01/01/2010"),79,0)))</f>
        <v/>
      </c>
      <c r="AE171" s="179"/>
      <c r="AF171" s="29"/>
      <c r="AG171" s="30"/>
      <c r="AH171" s="189"/>
      <c r="AI171" s="189"/>
      <c r="AJ171" s="189"/>
    </row>
    <row r="172" spans="1:36" s="180" customFormat="1" ht="15" customHeight="1" x14ac:dyDescent="0.15">
      <c r="A172" s="14" t="s">
        <v>6</v>
      </c>
      <c r="B172" s="15" t="s">
        <v>7</v>
      </c>
      <c r="C172" s="168" t="s">
        <v>47</v>
      </c>
      <c r="D172" s="17" t="s">
        <v>691</v>
      </c>
      <c r="E172" s="169" t="s">
        <v>692</v>
      </c>
      <c r="F172" s="19">
        <v>33358</v>
      </c>
      <c r="G172" s="17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71">
        <f>IF(OR(H172="Non",H172=""),G172,MAX(0,G172-15))</f>
        <v>220</v>
      </c>
      <c r="J172" s="11"/>
      <c r="K172" s="172">
        <f>SUM(N172,S172,X172)</f>
        <v>220</v>
      </c>
      <c r="L172" s="173">
        <f>IF(D172="","",I172-K172)</f>
        <v>0</v>
      </c>
      <c r="M172" s="37" t="s">
        <v>186</v>
      </c>
      <c r="N172" s="174">
        <v>220</v>
      </c>
      <c r="O172" s="175"/>
      <c r="P172" s="176"/>
      <c r="Q172" s="177">
        <v>44821</v>
      </c>
      <c r="R172" s="201"/>
      <c r="S172" s="207"/>
      <c r="T172" s="208"/>
      <c r="U172" s="209"/>
      <c r="V172" s="210"/>
      <c r="W172" s="238"/>
      <c r="X172" s="243"/>
      <c r="Y172" s="244"/>
      <c r="Z172" s="245"/>
      <c r="AA172" s="246"/>
      <c r="AB172" s="26"/>
      <c r="AC172" s="27"/>
      <c r="AD172" s="178" t="str">
        <f>IF(OR(AC172&lt;&gt;"Oui",C172&lt;&gt;"JOU"),"",IF(F172&lt;VALUE("01/01/2006"),154,IF(F172&lt;VALUE("01/01/2010"),79,0)))</f>
        <v/>
      </c>
      <c r="AE172" s="179"/>
      <c r="AF172" s="29"/>
      <c r="AG172" s="30"/>
      <c r="AH172" s="189"/>
      <c r="AI172" s="189"/>
      <c r="AJ172" s="189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908</v>
      </c>
      <c r="E173" s="18" t="s">
        <v>693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2" t="s">
        <v>694</v>
      </c>
      <c r="P173" s="148" t="s">
        <v>125</v>
      </c>
      <c r="Q173" s="39">
        <v>44821</v>
      </c>
      <c r="R173" s="201"/>
      <c r="S173" s="202"/>
      <c r="T173" s="203"/>
      <c r="U173" s="204"/>
      <c r="V173" s="205"/>
      <c r="W173" s="238"/>
      <c r="X173" s="239"/>
      <c r="Y173" s="240"/>
      <c r="Z173" s="241"/>
      <c r="AA173" s="242"/>
      <c r="AB173" s="26"/>
      <c r="AC173" s="27"/>
      <c r="AD173" s="36" t="s">
        <v>670</v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15">
      <c r="A174" s="14" t="s">
        <v>6</v>
      </c>
      <c r="B174" s="15" t="s">
        <v>7</v>
      </c>
      <c r="C174" s="16" t="s">
        <v>47</v>
      </c>
      <c r="D174" s="17" t="s">
        <v>399</v>
      </c>
      <c r="E174" s="18" t="s">
        <v>695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2" t="s">
        <v>696</v>
      </c>
      <c r="P174" s="148" t="s">
        <v>125</v>
      </c>
      <c r="Q174" s="39">
        <v>44821</v>
      </c>
      <c r="R174" s="201" t="s">
        <v>107</v>
      </c>
      <c r="S174" s="202">
        <v>60</v>
      </c>
      <c r="T174" s="203" t="s">
        <v>697</v>
      </c>
      <c r="U174" s="204" t="s">
        <v>133</v>
      </c>
      <c r="V174" s="205"/>
      <c r="W174" s="238" t="s">
        <v>461</v>
      </c>
      <c r="X174" s="239">
        <v>50</v>
      </c>
      <c r="Y174" s="240"/>
      <c r="Z174" s="241"/>
      <c r="AA174" s="242"/>
      <c r="AB174" s="26"/>
      <c r="AC174" s="27"/>
      <c r="AD174" s="36" t="s">
        <v>670</v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15">
      <c r="A175" s="14" t="s">
        <v>6</v>
      </c>
      <c r="B175" s="15" t="s">
        <v>7</v>
      </c>
      <c r="C175" s="16" t="s">
        <v>47</v>
      </c>
      <c r="D175" s="17" t="s">
        <v>698</v>
      </c>
      <c r="E175" s="18" t="s">
        <v>606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2"/>
      <c r="P175" s="148"/>
      <c r="Q175" s="39">
        <v>44821</v>
      </c>
      <c r="R175" s="201"/>
      <c r="S175" s="202"/>
      <c r="T175" s="203"/>
      <c r="U175" s="204"/>
      <c r="V175" s="205"/>
      <c r="W175" s="238"/>
      <c r="X175" s="239"/>
      <c r="Y175" s="240"/>
      <c r="Z175" s="241"/>
      <c r="AA175" s="242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15">
      <c r="A176" s="14" t="s">
        <v>6</v>
      </c>
      <c r="B176" s="15" t="s">
        <v>7</v>
      </c>
      <c r="C176" s="16" t="s">
        <v>47</v>
      </c>
      <c r="D176" s="17" t="s">
        <v>699</v>
      </c>
      <c r="E176" s="18" t="s">
        <v>700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2" t="s">
        <v>701</v>
      </c>
      <c r="P176" s="148" t="s">
        <v>125</v>
      </c>
      <c r="Q176" s="39">
        <v>44821</v>
      </c>
      <c r="R176" s="201"/>
      <c r="S176" s="202"/>
      <c r="T176" s="203"/>
      <c r="U176" s="204"/>
      <c r="V176" s="205"/>
      <c r="W176" s="238"/>
      <c r="X176" s="239"/>
      <c r="Y176" s="240"/>
      <c r="Z176" s="241"/>
      <c r="AA176" s="242"/>
      <c r="AB176" s="26"/>
      <c r="AC176" s="27"/>
      <c r="AD176" s="36" t="str">
        <f t="shared" si="33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15">
      <c r="A177" s="14" t="s">
        <v>6</v>
      </c>
      <c r="B177" s="15" t="s">
        <v>7</v>
      </c>
      <c r="C177" s="16" t="s">
        <v>47</v>
      </c>
      <c r="D177" s="17" t="s">
        <v>702</v>
      </c>
      <c r="E177" s="18" t="s">
        <v>703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2" t="s">
        <v>704</v>
      </c>
      <c r="P177" s="148" t="s">
        <v>125</v>
      </c>
      <c r="Q177" s="39"/>
      <c r="R177" s="201" t="s">
        <v>107</v>
      </c>
      <c r="S177" s="202">
        <v>60</v>
      </c>
      <c r="T177" s="203" t="s">
        <v>705</v>
      </c>
      <c r="U177" s="204" t="s">
        <v>133</v>
      </c>
      <c r="V177" s="205"/>
      <c r="W177" s="238" t="s">
        <v>461</v>
      </c>
      <c r="X177" s="239">
        <v>50</v>
      </c>
      <c r="Y177" s="240"/>
      <c r="Z177" s="241"/>
      <c r="AA177" s="242"/>
      <c r="AB177" s="26"/>
      <c r="AC177" s="27"/>
      <c r="AD177" s="36" t="str">
        <f t="shared" si="33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15">
      <c r="A178" s="14" t="s">
        <v>8</v>
      </c>
      <c r="B178" s="15" t="s">
        <v>63</v>
      </c>
      <c r="C178" s="16" t="s">
        <v>706</v>
      </c>
      <c r="D178" s="17" t="s">
        <v>123</v>
      </c>
      <c r="E178" s="18" t="s">
        <v>707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2"/>
      <c r="P178" s="148"/>
      <c r="Q178" s="39"/>
      <c r="R178" s="201" t="s">
        <v>107</v>
      </c>
      <c r="S178" s="202">
        <v>160</v>
      </c>
      <c r="T178" s="203" t="s">
        <v>708</v>
      </c>
      <c r="U178" s="204" t="s">
        <v>125</v>
      </c>
      <c r="V178" s="205">
        <v>44821</v>
      </c>
      <c r="W178" s="238"/>
      <c r="X178" s="239"/>
      <c r="Y178" s="240"/>
      <c r="Z178" s="241"/>
      <c r="AA178" s="242"/>
      <c r="AB178" s="26"/>
      <c r="AC178" s="27"/>
      <c r="AD178" s="36" t="str">
        <f t="shared" si="33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15">
      <c r="A179" s="14" t="s">
        <v>8</v>
      </c>
      <c r="B179" s="15" t="s">
        <v>63</v>
      </c>
      <c r="C179" s="16" t="s">
        <v>706</v>
      </c>
      <c r="D179" s="17" t="s">
        <v>225</v>
      </c>
      <c r="E179" s="18" t="s">
        <v>658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2" t="s">
        <v>709</v>
      </c>
      <c r="P179" s="148" t="s">
        <v>125</v>
      </c>
      <c r="Q179" s="39">
        <v>44821</v>
      </c>
      <c r="R179" s="201"/>
      <c r="S179" s="202"/>
      <c r="T179" s="203"/>
      <c r="U179" s="204"/>
      <c r="V179" s="205"/>
      <c r="W179" s="238"/>
      <c r="X179" s="239"/>
      <c r="Y179" s="240"/>
      <c r="Z179" s="241"/>
      <c r="AA179" s="242"/>
      <c r="AB179" s="26"/>
      <c r="AC179" s="27"/>
      <c r="AD179" s="36" t="str">
        <f t="shared" si="33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15">
      <c r="A180" s="14" t="s">
        <v>6</v>
      </c>
      <c r="B180" s="15" t="s">
        <v>7</v>
      </c>
      <c r="C180" s="16" t="s">
        <v>47</v>
      </c>
      <c r="D180" s="17" t="s">
        <v>710</v>
      </c>
      <c r="E180" s="18" t="s">
        <v>711</v>
      </c>
      <c r="F180" s="19">
        <v>41451</v>
      </c>
      <c r="G180" s="32">
        <f t="shared" si="29"/>
        <v>160</v>
      </c>
      <c r="H180" s="12" t="s">
        <v>30</v>
      </c>
      <c r="I180" s="33">
        <f t="shared" si="30"/>
        <v>160</v>
      </c>
      <c r="J180" s="11"/>
      <c r="K180" s="34">
        <f t="shared" si="31"/>
        <v>160</v>
      </c>
      <c r="L180" s="35">
        <f t="shared" si="32"/>
        <v>0</v>
      </c>
      <c r="M180" s="37" t="s">
        <v>107</v>
      </c>
      <c r="N180" s="38">
        <v>80</v>
      </c>
      <c r="O180" s="152" t="s">
        <v>712</v>
      </c>
      <c r="P180" s="148" t="s">
        <v>125</v>
      </c>
      <c r="Q180" s="39"/>
      <c r="R180" s="201" t="s">
        <v>107</v>
      </c>
      <c r="S180" s="202">
        <v>80</v>
      </c>
      <c r="T180" s="203" t="s">
        <v>713</v>
      </c>
      <c r="U180" s="204" t="s">
        <v>133</v>
      </c>
      <c r="V180" s="205"/>
      <c r="W180" s="238"/>
      <c r="X180" s="239"/>
      <c r="Y180" s="240"/>
      <c r="Z180" s="241"/>
      <c r="AA180" s="242"/>
      <c r="AB180" s="26"/>
      <c r="AC180" s="27"/>
      <c r="AD180" s="36" t="str">
        <f t="shared" si="33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15">
      <c r="A181" s="14" t="s">
        <v>6</v>
      </c>
      <c r="B181" s="15" t="s">
        <v>7</v>
      </c>
      <c r="C181" s="16" t="s">
        <v>47</v>
      </c>
      <c r="D181" s="17" t="s">
        <v>714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2"/>
      <c r="P181" s="148"/>
      <c r="Q181" s="39">
        <v>44818</v>
      </c>
      <c r="R181" s="201"/>
      <c r="S181" s="202"/>
      <c r="T181" s="203"/>
      <c r="U181" s="204"/>
      <c r="V181" s="205"/>
      <c r="W181" s="238"/>
      <c r="X181" s="239"/>
      <c r="Y181" s="240"/>
      <c r="Z181" s="241"/>
      <c r="AA181" s="242"/>
      <c r="AB181" s="26"/>
      <c r="AC181" s="27"/>
      <c r="AD181" s="36" t="str">
        <f t="shared" si="33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15">
      <c r="A182" s="14" t="s">
        <v>6</v>
      </c>
      <c r="B182" s="15" t="s">
        <v>7</v>
      </c>
      <c r="C182" s="16" t="s">
        <v>47</v>
      </c>
      <c r="D182" s="17" t="s">
        <v>715</v>
      </c>
      <c r="E182" s="18" t="s">
        <v>716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2" t="s">
        <v>801</v>
      </c>
      <c r="P182" s="148" t="s">
        <v>125</v>
      </c>
      <c r="Q182" s="39"/>
      <c r="R182" s="201" t="s">
        <v>107</v>
      </c>
      <c r="S182" s="202">
        <v>110</v>
      </c>
      <c r="T182" s="203" t="s">
        <v>802</v>
      </c>
      <c r="U182" s="204" t="s">
        <v>133</v>
      </c>
      <c r="V182" s="205"/>
      <c r="W182" s="238"/>
      <c r="X182" s="239"/>
      <c r="Y182" s="240"/>
      <c r="Z182" s="241"/>
      <c r="AA182" s="242"/>
      <c r="AB182" s="26"/>
      <c r="AC182" s="27"/>
      <c r="AD182" s="36" t="str">
        <f t="shared" si="33"/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15">
      <c r="A183" s="14" t="s">
        <v>8</v>
      </c>
      <c r="B183" s="15" t="s">
        <v>7</v>
      </c>
      <c r="C183" s="16" t="s">
        <v>47</v>
      </c>
      <c r="D183" s="17" t="s">
        <v>717</v>
      </c>
      <c r="E183" s="18" t="s">
        <v>718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2" t="s">
        <v>719</v>
      </c>
      <c r="P183" s="148" t="s">
        <v>125</v>
      </c>
      <c r="Q183" s="39">
        <v>44821</v>
      </c>
      <c r="R183" s="201"/>
      <c r="S183" s="202"/>
      <c r="T183" s="203"/>
      <c r="U183" s="204"/>
      <c r="V183" s="205"/>
      <c r="W183" s="238"/>
      <c r="X183" s="239"/>
      <c r="Y183" s="240"/>
      <c r="Z183" s="241"/>
      <c r="AA183" s="242"/>
      <c r="AB183" s="26"/>
      <c r="AC183" s="27"/>
      <c r="AD183" s="36" t="str">
        <f t="shared" si="33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15">
      <c r="A184" s="14" t="s">
        <v>8</v>
      </c>
      <c r="B184" s="15" t="s">
        <v>7</v>
      </c>
      <c r="C184" s="16" t="s">
        <v>47</v>
      </c>
      <c r="D184" s="17" t="s">
        <v>720</v>
      </c>
      <c r="E184" s="18" t="s">
        <v>721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2" t="s">
        <v>722</v>
      </c>
      <c r="P184" s="148" t="s">
        <v>133</v>
      </c>
      <c r="Q184" s="39"/>
      <c r="R184" s="201" t="s">
        <v>107</v>
      </c>
      <c r="S184" s="202">
        <v>45</v>
      </c>
      <c r="T184" s="203" t="s">
        <v>723</v>
      </c>
      <c r="U184" s="204" t="s">
        <v>150</v>
      </c>
      <c r="V184" s="205"/>
      <c r="W184" s="238" t="s">
        <v>107</v>
      </c>
      <c r="X184" s="239">
        <v>45</v>
      </c>
      <c r="Y184" s="240" t="s">
        <v>723</v>
      </c>
      <c r="Z184" s="241" t="s">
        <v>151</v>
      </c>
      <c r="AA184" s="242"/>
      <c r="AB184" s="26"/>
      <c r="AC184" s="27"/>
      <c r="AD184" s="36" t="str">
        <f t="shared" si="33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15">
      <c r="A185" s="14" t="s">
        <v>8</v>
      </c>
      <c r="B185" s="15" t="s">
        <v>7</v>
      </c>
      <c r="C185" s="16" t="s">
        <v>47</v>
      </c>
      <c r="D185" s="17" t="s">
        <v>724</v>
      </c>
      <c r="E185" s="18" t="s">
        <v>725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v>63</v>
      </c>
      <c r="O185" s="152" t="s">
        <v>727</v>
      </c>
      <c r="P185" s="148" t="s">
        <v>133</v>
      </c>
      <c r="Q185" s="39"/>
      <c r="R185" s="201" t="s">
        <v>107</v>
      </c>
      <c r="S185" s="202">
        <v>63</v>
      </c>
      <c r="T185" s="203" t="s">
        <v>726</v>
      </c>
      <c r="U185" s="204" t="s">
        <v>150</v>
      </c>
      <c r="V185" s="205"/>
      <c r="W185" s="238" t="s">
        <v>461</v>
      </c>
      <c r="X185" s="239">
        <v>64</v>
      </c>
      <c r="Y185" s="240"/>
      <c r="Z185" s="241"/>
      <c r="AA185" s="242"/>
      <c r="AB185" s="26"/>
      <c r="AC185" s="27"/>
      <c r="AD185" s="36" t="str">
        <f t="shared" si="33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15">
      <c r="A186" s="14" t="s">
        <v>8</v>
      </c>
      <c r="B186" s="15" t="s">
        <v>7</v>
      </c>
      <c r="C186" s="16" t="s">
        <v>47</v>
      </c>
      <c r="D186" s="17" t="s">
        <v>728</v>
      </c>
      <c r="E186" s="18" t="s">
        <v>729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2"/>
      <c r="P186" s="148"/>
      <c r="Q186" s="39"/>
      <c r="R186" s="201"/>
      <c r="S186" s="202"/>
      <c r="T186" s="203"/>
      <c r="U186" s="204"/>
      <c r="V186" s="205"/>
      <c r="W186" s="238"/>
      <c r="X186" s="239"/>
      <c r="Y186" s="240"/>
      <c r="Z186" s="241"/>
      <c r="AA186" s="242"/>
      <c r="AB186" s="26"/>
      <c r="AC186" s="27"/>
      <c r="AD186" s="36" t="str">
        <f t="shared" si="33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15">
      <c r="A187" s="14" t="s">
        <v>6</v>
      </c>
      <c r="B187" s="15" t="s">
        <v>63</v>
      </c>
      <c r="C187" s="16" t="s">
        <v>564</v>
      </c>
      <c r="D187" s="17" t="s">
        <v>730</v>
      </c>
      <c r="E187" s="18" t="s">
        <v>731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2" t="s">
        <v>732</v>
      </c>
      <c r="P187" s="148" t="s">
        <v>125</v>
      </c>
      <c r="Q187" s="39">
        <v>44827</v>
      </c>
      <c r="R187" s="201" t="s">
        <v>107</v>
      </c>
      <c r="S187" s="202">
        <v>50</v>
      </c>
      <c r="T187" s="203" t="s">
        <v>733</v>
      </c>
      <c r="U187" s="204" t="s">
        <v>133</v>
      </c>
      <c r="V187" s="205"/>
      <c r="W187" s="238" t="s">
        <v>107</v>
      </c>
      <c r="X187" s="239">
        <v>35</v>
      </c>
      <c r="Y187" s="240" t="s">
        <v>734</v>
      </c>
      <c r="Z187" s="241" t="s">
        <v>150</v>
      </c>
      <c r="AA187" s="242"/>
      <c r="AB187" s="26"/>
      <c r="AC187" s="27"/>
      <c r="AD187" s="36" t="str">
        <f t="shared" si="33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15">
      <c r="A188" s="14" t="s">
        <v>8</v>
      </c>
      <c r="B188" s="15" t="s">
        <v>63</v>
      </c>
      <c r="C188" s="16" t="s">
        <v>706</v>
      </c>
      <c r="D188" s="17" t="s">
        <v>735</v>
      </c>
      <c r="E188" s="18" t="s">
        <v>736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2" t="s">
        <v>737</v>
      </c>
      <c r="P188" s="148" t="s">
        <v>125</v>
      </c>
      <c r="Q188" s="39">
        <v>44827</v>
      </c>
      <c r="R188" s="201"/>
      <c r="S188" s="202"/>
      <c r="T188" s="203"/>
      <c r="U188" s="204"/>
      <c r="V188" s="205"/>
      <c r="W188" s="238"/>
      <c r="X188" s="239"/>
      <c r="Y188" s="240"/>
      <c r="Z188" s="241"/>
      <c r="AA188" s="242"/>
      <c r="AB188" s="26"/>
      <c r="AC188" s="27"/>
      <c r="AD188" s="36" t="str">
        <f t="shared" si="33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15">
      <c r="A189" s="14" t="s">
        <v>6</v>
      </c>
      <c r="B189" s="15" t="s">
        <v>63</v>
      </c>
      <c r="C189" s="16" t="s">
        <v>443</v>
      </c>
      <c r="D189" s="17" t="s">
        <v>738</v>
      </c>
      <c r="E189" s="18" t="s">
        <v>739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2"/>
      <c r="P189" s="148"/>
      <c r="Q189" s="39"/>
      <c r="R189" s="201"/>
      <c r="S189" s="202"/>
      <c r="T189" s="203"/>
      <c r="U189" s="204"/>
      <c r="V189" s="205"/>
      <c r="W189" s="238"/>
      <c r="X189" s="239"/>
      <c r="Y189" s="240"/>
      <c r="Z189" s="241"/>
      <c r="AA189" s="242"/>
      <c r="AB189" s="26"/>
      <c r="AC189" s="27"/>
      <c r="AD189" s="36" t="str">
        <f t="shared" si="33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15">
      <c r="A190" s="14" t="s">
        <v>6</v>
      </c>
      <c r="B190" s="15" t="s">
        <v>63</v>
      </c>
      <c r="C190" s="16" t="s">
        <v>564</v>
      </c>
      <c r="D190" s="17" t="s">
        <v>740</v>
      </c>
      <c r="E190" s="18" t="s">
        <v>741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2" t="s">
        <v>742</v>
      </c>
      <c r="P190" s="148" t="s">
        <v>125</v>
      </c>
      <c r="Q190" s="39"/>
      <c r="R190" s="201" t="s">
        <v>107</v>
      </c>
      <c r="S190" s="202">
        <v>87.5</v>
      </c>
      <c r="T190" s="203" t="s">
        <v>743</v>
      </c>
      <c r="U190" s="204" t="s">
        <v>133</v>
      </c>
      <c r="V190" s="205"/>
      <c r="W190" s="238"/>
      <c r="X190" s="239"/>
      <c r="Y190" s="240"/>
      <c r="Z190" s="241"/>
      <c r="AA190" s="242"/>
      <c r="AB190" s="26"/>
      <c r="AC190" s="27"/>
      <c r="AD190" s="36" t="str">
        <f t="shared" si="33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15">
      <c r="A191" s="14" t="s">
        <v>8</v>
      </c>
      <c r="B191" s="15" t="s">
        <v>7</v>
      </c>
      <c r="C191" s="16" t="s">
        <v>47</v>
      </c>
      <c r="D191" s="17" t="s">
        <v>744</v>
      </c>
      <c r="E191" s="18" t="s">
        <v>745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2" t="s">
        <v>746</v>
      </c>
      <c r="P191" s="148" t="s">
        <v>125</v>
      </c>
      <c r="Q191" s="39"/>
      <c r="R191" s="201"/>
      <c r="S191" s="202"/>
      <c r="T191" s="203"/>
      <c r="U191" s="204"/>
      <c r="V191" s="205"/>
      <c r="W191" s="238"/>
      <c r="X191" s="239"/>
      <c r="Y191" s="240"/>
      <c r="Z191" s="241"/>
      <c r="AA191" s="242"/>
      <c r="AB191" s="26"/>
      <c r="AC191" s="27"/>
      <c r="AD191" s="36" t="str">
        <f t="shared" si="33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15">
      <c r="A192" s="14" t="s">
        <v>6</v>
      </c>
      <c r="B192" s="15" t="s">
        <v>7</v>
      </c>
      <c r="C192" s="16" t="s">
        <v>47</v>
      </c>
      <c r="D192" s="17" t="s">
        <v>747</v>
      </c>
      <c r="E192" s="18" t="s">
        <v>748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2"/>
      <c r="P192" s="148"/>
      <c r="Q192" s="39"/>
      <c r="R192" s="201"/>
      <c r="S192" s="202"/>
      <c r="T192" s="203"/>
      <c r="U192" s="204"/>
      <c r="V192" s="205"/>
      <c r="W192" s="238"/>
      <c r="X192" s="239"/>
      <c r="Y192" s="240"/>
      <c r="Z192" s="241"/>
      <c r="AA192" s="242"/>
      <c r="AB192" s="26"/>
      <c r="AC192" s="27"/>
      <c r="AD192" s="36" t="str">
        <f t="shared" si="33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15">
      <c r="A193" s="14" t="s">
        <v>6</v>
      </c>
      <c r="B193" s="15" t="s">
        <v>63</v>
      </c>
      <c r="C193" s="16" t="s">
        <v>564</v>
      </c>
      <c r="D193" s="17" t="s">
        <v>749</v>
      </c>
      <c r="E193" s="18" t="s">
        <v>601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2" t="s">
        <v>750</v>
      </c>
      <c r="P193" s="148" t="s">
        <v>125</v>
      </c>
      <c r="Q193" s="39">
        <v>44827</v>
      </c>
      <c r="R193" s="201"/>
      <c r="S193" s="202"/>
      <c r="T193" s="203"/>
      <c r="U193" s="204"/>
      <c r="V193" s="205"/>
      <c r="W193" s="238"/>
      <c r="X193" s="239"/>
      <c r="Y193" s="240"/>
      <c r="Z193" s="241"/>
      <c r="AA193" s="242"/>
      <c r="AB193" s="26"/>
      <c r="AC193" s="27"/>
      <c r="AD193" s="36" t="str">
        <f t="shared" si="33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15">
      <c r="A194" s="14" t="s">
        <v>6</v>
      </c>
      <c r="B194" s="15" t="s">
        <v>63</v>
      </c>
      <c r="C194" s="16" t="s">
        <v>47</v>
      </c>
      <c r="D194" s="17" t="s">
        <v>260</v>
      </c>
      <c r="E194" s="18" t="s">
        <v>751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2" t="s">
        <v>752</v>
      </c>
      <c r="P194" s="148" t="s">
        <v>125</v>
      </c>
      <c r="Q194" s="39">
        <v>44827</v>
      </c>
      <c r="R194" s="201"/>
      <c r="S194" s="202"/>
      <c r="T194" s="203"/>
      <c r="U194" s="204"/>
      <c r="V194" s="205"/>
      <c r="W194" s="238"/>
      <c r="X194" s="239"/>
      <c r="Y194" s="240"/>
      <c r="Z194" s="241"/>
      <c r="AA194" s="242"/>
      <c r="AB194" s="26"/>
      <c r="AC194" s="27"/>
      <c r="AD194" s="36" t="str">
        <f t="shared" si="33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15">
      <c r="A195" s="14" t="s">
        <v>8</v>
      </c>
      <c r="B195" s="15" t="s">
        <v>7</v>
      </c>
      <c r="C195" s="16" t="s">
        <v>47</v>
      </c>
      <c r="D195" s="17" t="s">
        <v>753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2" t="s">
        <v>757</v>
      </c>
      <c r="P195" s="148" t="s">
        <v>133</v>
      </c>
      <c r="Q195" s="39"/>
      <c r="R195" s="201" t="s">
        <v>107</v>
      </c>
      <c r="S195" s="202">
        <v>50</v>
      </c>
      <c r="T195" s="203" t="s">
        <v>758</v>
      </c>
      <c r="U195" s="204" t="s">
        <v>150</v>
      </c>
      <c r="V195" s="205"/>
      <c r="W195" s="238" t="s">
        <v>107</v>
      </c>
      <c r="X195" s="239">
        <v>60</v>
      </c>
      <c r="Y195" s="240" t="s">
        <v>759</v>
      </c>
      <c r="Z195" s="241" t="s">
        <v>151</v>
      </c>
      <c r="AA195" s="242"/>
      <c r="AB195" s="26"/>
      <c r="AC195" s="27"/>
      <c r="AD195" s="36" t="str">
        <f t="shared" si="33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15">
      <c r="A196" s="14" t="s">
        <v>8</v>
      </c>
      <c r="B196" s="15" t="s">
        <v>63</v>
      </c>
      <c r="C196" s="16" t="s">
        <v>706</v>
      </c>
      <c r="D196" s="17" t="s">
        <v>754</v>
      </c>
      <c r="E196" s="18" t="s">
        <v>755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2" t="s">
        <v>756</v>
      </c>
      <c r="P196" s="148" t="s">
        <v>125</v>
      </c>
      <c r="Q196" s="39">
        <v>44827</v>
      </c>
      <c r="R196" s="201"/>
      <c r="S196" s="202"/>
      <c r="T196" s="203"/>
      <c r="U196" s="204"/>
      <c r="V196" s="205"/>
      <c r="W196" s="238"/>
      <c r="X196" s="239"/>
      <c r="Y196" s="240"/>
      <c r="Z196" s="241"/>
      <c r="AA196" s="242"/>
      <c r="AB196" s="26"/>
      <c r="AC196" s="27"/>
      <c r="AD196" s="36" t="str">
        <f t="shared" si="33"/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15">
      <c r="A197" s="14" t="s">
        <v>6</v>
      </c>
      <c r="B197" s="15" t="s">
        <v>63</v>
      </c>
      <c r="C197" s="16" t="s">
        <v>564</v>
      </c>
      <c r="D197" s="17" t="s">
        <v>760</v>
      </c>
      <c r="E197" s="18" t="s">
        <v>761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2" t="s">
        <v>763</v>
      </c>
      <c r="P197" s="148" t="s">
        <v>125</v>
      </c>
      <c r="Q197" s="39">
        <v>44827</v>
      </c>
      <c r="R197" s="201"/>
      <c r="S197" s="202"/>
      <c r="T197" s="203"/>
      <c r="U197" s="204"/>
      <c r="V197" s="205"/>
      <c r="W197" s="238"/>
      <c r="X197" s="239"/>
      <c r="Y197" s="240"/>
      <c r="Z197" s="241"/>
      <c r="AA197" s="242"/>
      <c r="AB197" s="26"/>
      <c r="AC197" s="27"/>
      <c r="AD197" s="36" t="str">
        <f t="shared" si="33"/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15">
      <c r="A198" s="14" t="s">
        <v>6</v>
      </c>
      <c r="B198" s="15" t="s">
        <v>63</v>
      </c>
      <c r="C198" s="16" t="s">
        <v>564</v>
      </c>
      <c r="D198" s="17" t="s">
        <v>760</v>
      </c>
      <c r="E198" s="18" t="s">
        <v>762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2"/>
      <c r="P198" s="148"/>
      <c r="Q198" s="39"/>
      <c r="R198" s="201"/>
      <c r="S198" s="202"/>
      <c r="T198" s="203"/>
      <c r="U198" s="204"/>
      <c r="V198" s="205"/>
      <c r="W198" s="238"/>
      <c r="X198" s="239"/>
      <c r="Y198" s="240"/>
      <c r="Z198" s="241"/>
      <c r="AA198" s="242"/>
      <c r="AB198" s="26"/>
      <c r="AC198" s="27"/>
      <c r="AD198" s="36" t="str">
        <f t="shared" si="33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15">
      <c r="A199" s="14" t="s">
        <v>8</v>
      </c>
      <c r="B199" s="15" t="s">
        <v>63</v>
      </c>
      <c r="C199" s="16" t="s">
        <v>706</v>
      </c>
      <c r="D199" s="17" t="s">
        <v>764</v>
      </c>
      <c r="E199" s="18" t="s">
        <v>765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2" t="s">
        <v>766</v>
      </c>
      <c r="P199" s="148" t="s">
        <v>125</v>
      </c>
      <c r="Q199" s="39">
        <v>44827</v>
      </c>
      <c r="R199" s="201"/>
      <c r="S199" s="202"/>
      <c r="T199" s="203"/>
      <c r="U199" s="204"/>
      <c r="V199" s="205"/>
      <c r="W199" s="238"/>
      <c r="X199" s="239"/>
      <c r="Y199" s="240"/>
      <c r="Z199" s="241"/>
      <c r="AA199" s="242"/>
      <c r="AB199" s="26"/>
      <c r="AC199" s="27"/>
      <c r="AD199" s="36" t="str">
        <f t="shared" si="33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15">
      <c r="A200" s="14" t="s">
        <v>8</v>
      </c>
      <c r="B200" s="15" t="s">
        <v>7</v>
      </c>
      <c r="C200" s="16" t="s">
        <v>47</v>
      </c>
      <c r="D200" s="17" t="s">
        <v>374</v>
      </c>
      <c r="E200" s="18" t="s">
        <v>821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2" t="s">
        <v>767</v>
      </c>
      <c r="P200" s="148" t="s">
        <v>125</v>
      </c>
      <c r="Q200" s="39">
        <v>44827</v>
      </c>
      <c r="R200" s="201" t="s">
        <v>461</v>
      </c>
      <c r="S200" s="202">
        <v>50</v>
      </c>
      <c r="T200" s="203"/>
      <c r="U200" s="204"/>
      <c r="V200" s="205"/>
      <c r="W200" s="238"/>
      <c r="X200" s="239"/>
      <c r="Y200" s="240"/>
      <c r="Z200" s="241"/>
      <c r="AA200" s="242"/>
      <c r="AB200" s="26"/>
      <c r="AC200" s="27"/>
      <c r="AD200" s="36" t="str">
        <f t="shared" si="33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15">
      <c r="A201" s="14" t="s">
        <v>8</v>
      </c>
      <c r="B201" s="15" t="s">
        <v>63</v>
      </c>
      <c r="C201" s="16" t="s">
        <v>47</v>
      </c>
      <c r="D201" s="17" t="s">
        <v>768</v>
      </c>
      <c r="E201" s="18" t="s">
        <v>769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2"/>
      <c r="P201" s="148"/>
      <c r="Q201" s="39"/>
      <c r="R201" s="201"/>
      <c r="S201" s="202"/>
      <c r="T201" s="203"/>
      <c r="U201" s="204"/>
      <c r="V201" s="205"/>
      <c r="W201" s="238"/>
      <c r="X201" s="239"/>
      <c r="Y201" s="240"/>
      <c r="Z201" s="241"/>
      <c r="AA201" s="242"/>
      <c r="AB201" s="26"/>
      <c r="AC201" s="27"/>
      <c r="AD201" s="36" t="str">
        <f t="shared" si="33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15">
      <c r="A202" s="14" t="s">
        <v>8</v>
      </c>
      <c r="B202" s="15" t="s">
        <v>63</v>
      </c>
      <c r="C202" s="16" t="s">
        <v>47</v>
      </c>
      <c r="D202" s="17" t="s">
        <v>770</v>
      </c>
      <c r="E202" s="18" t="s">
        <v>771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2" t="s">
        <v>772</v>
      </c>
      <c r="P202" s="148" t="s">
        <v>125</v>
      </c>
      <c r="Q202" s="39">
        <v>44827</v>
      </c>
      <c r="R202" s="201"/>
      <c r="S202" s="202"/>
      <c r="T202" s="203"/>
      <c r="U202" s="204"/>
      <c r="V202" s="205"/>
      <c r="W202" s="238"/>
      <c r="X202" s="239"/>
      <c r="Y202" s="240"/>
      <c r="Z202" s="241"/>
      <c r="AA202" s="242"/>
      <c r="AB202" s="26"/>
      <c r="AC202" s="27"/>
      <c r="AD202" s="36" t="str">
        <f t="shared" si="33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15">
      <c r="A203" s="14" t="s">
        <v>8</v>
      </c>
      <c r="B203" s="15" t="s">
        <v>7</v>
      </c>
      <c r="C203" s="16" t="s">
        <v>47</v>
      </c>
      <c r="D203" s="17" t="s">
        <v>751</v>
      </c>
      <c r="E203" s="18" t="s">
        <v>773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2" t="s">
        <v>774</v>
      </c>
      <c r="P203" s="148" t="s">
        <v>125</v>
      </c>
      <c r="Q203" s="39"/>
      <c r="R203" s="201"/>
      <c r="S203" s="202"/>
      <c r="T203" s="203"/>
      <c r="U203" s="204"/>
      <c r="V203" s="205"/>
      <c r="W203" s="238"/>
      <c r="X203" s="239"/>
      <c r="Y203" s="240"/>
      <c r="Z203" s="241"/>
      <c r="AA203" s="242"/>
      <c r="AB203" s="26"/>
      <c r="AC203" s="27"/>
      <c r="AD203" s="36" t="str">
        <f t="shared" si="33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15">
      <c r="A204" s="14" t="s">
        <v>8</v>
      </c>
      <c r="B204" s="15" t="s">
        <v>63</v>
      </c>
      <c r="C204" s="16" t="s">
        <v>47</v>
      </c>
      <c r="D204" s="17" t="s">
        <v>775</v>
      </c>
      <c r="E204" s="18" t="s">
        <v>776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777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2"/>
      <c r="P204" s="148"/>
      <c r="Q204" s="39">
        <v>44831</v>
      </c>
      <c r="R204" s="201" t="s">
        <v>461</v>
      </c>
      <c r="S204" s="202">
        <v>50</v>
      </c>
      <c r="T204" s="203"/>
      <c r="U204" s="204"/>
      <c r="V204" s="205"/>
      <c r="W204" s="238"/>
      <c r="X204" s="239"/>
      <c r="Y204" s="240"/>
      <c r="Z204" s="241"/>
      <c r="AA204" s="242"/>
      <c r="AB204" s="26"/>
      <c r="AC204" s="27"/>
      <c r="AD204" s="36" t="str">
        <f t="shared" si="33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15">
      <c r="A205" s="14" t="s">
        <v>6</v>
      </c>
      <c r="B205" s="15" t="s">
        <v>7</v>
      </c>
      <c r="C205" s="16" t="s">
        <v>47</v>
      </c>
      <c r="D205" s="17" t="s">
        <v>778</v>
      </c>
      <c r="E205" s="18" t="s">
        <v>779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2" t="s">
        <v>780</v>
      </c>
      <c r="P205" s="148" t="s">
        <v>125</v>
      </c>
      <c r="Q205" s="39">
        <v>44827</v>
      </c>
      <c r="R205" s="201" t="s">
        <v>107</v>
      </c>
      <c r="S205" s="202">
        <v>60</v>
      </c>
      <c r="T205" s="203" t="s">
        <v>781</v>
      </c>
      <c r="U205" s="204" t="s">
        <v>133</v>
      </c>
      <c r="V205" s="205"/>
      <c r="W205" s="238" t="s">
        <v>107</v>
      </c>
      <c r="X205" s="239">
        <v>50</v>
      </c>
      <c r="Y205" s="240" t="s">
        <v>825</v>
      </c>
      <c r="Z205" s="241" t="s">
        <v>150</v>
      </c>
      <c r="AA205" s="242"/>
      <c r="AB205" s="26"/>
      <c r="AC205" s="27"/>
      <c r="AD205" s="36" t="str">
        <f t="shared" si="33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15">
      <c r="A206" s="14" t="s">
        <v>6</v>
      </c>
      <c r="B206" s="15" t="s">
        <v>7</v>
      </c>
      <c r="C206" s="16" t="s">
        <v>47</v>
      </c>
      <c r="D206" s="17" t="s">
        <v>710</v>
      </c>
      <c r="E206" s="18" t="s">
        <v>782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2" t="s">
        <v>784</v>
      </c>
      <c r="P206" s="148" t="s">
        <v>150</v>
      </c>
      <c r="Q206" s="39"/>
      <c r="R206" s="201" t="s">
        <v>107</v>
      </c>
      <c r="S206" s="202">
        <v>50</v>
      </c>
      <c r="T206" s="203" t="s">
        <v>785</v>
      </c>
      <c r="U206" s="204" t="s">
        <v>151</v>
      </c>
      <c r="V206" s="205"/>
      <c r="W206" s="238" t="s">
        <v>107</v>
      </c>
      <c r="X206" s="239">
        <v>70</v>
      </c>
      <c r="Y206" s="240" t="s">
        <v>783</v>
      </c>
      <c r="Z206" s="241" t="s">
        <v>216</v>
      </c>
      <c r="AA206" s="242"/>
      <c r="AB206" s="26"/>
      <c r="AC206" s="27"/>
      <c r="AD206" s="36" t="str">
        <f t="shared" si="33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15">
      <c r="A207" s="14" t="s">
        <v>6</v>
      </c>
      <c r="B207" s="15" t="s">
        <v>7</v>
      </c>
      <c r="C207" s="16" t="s">
        <v>47</v>
      </c>
      <c r="D207" s="17" t="s">
        <v>786</v>
      </c>
      <c r="E207" s="18" t="s">
        <v>703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70</v>
      </c>
      <c r="L207" s="35">
        <f t="shared" ref="L207:L238" si="37">IF(D207="","",I207-K207)</f>
        <v>100</v>
      </c>
      <c r="M207" s="37" t="s">
        <v>186</v>
      </c>
      <c r="N207" s="38">
        <v>70</v>
      </c>
      <c r="O207" s="152"/>
      <c r="P207" s="148"/>
      <c r="Q207" s="39">
        <v>44831</v>
      </c>
      <c r="R207" s="201"/>
      <c r="S207" s="202"/>
      <c r="T207" s="203"/>
      <c r="U207" s="204"/>
      <c r="V207" s="205"/>
      <c r="W207" s="238"/>
      <c r="X207" s="239"/>
      <c r="Y207" s="240"/>
      <c r="Z207" s="241"/>
      <c r="AA207" s="242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15">
      <c r="A208" s="14" t="s">
        <v>8</v>
      </c>
      <c r="B208" s="15" t="s">
        <v>7</v>
      </c>
      <c r="C208" s="16" t="s">
        <v>47</v>
      </c>
      <c r="D208" s="17" t="s">
        <v>762</v>
      </c>
      <c r="E208" s="18" t="s">
        <v>787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2" t="s">
        <v>788</v>
      </c>
      <c r="P208" s="148" t="s">
        <v>125</v>
      </c>
      <c r="Q208" s="39">
        <v>44827</v>
      </c>
      <c r="R208" s="201" t="s">
        <v>107</v>
      </c>
      <c r="S208" s="202">
        <v>55</v>
      </c>
      <c r="T208" s="203" t="s">
        <v>789</v>
      </c>
      <c r="U208" s="204" t="s">
        <v>133</v>
      </c>
      <c r="V208" s="205"/>
      <c r="W208" s="238" t="s">
        <v>107</v>
      </c>
      <c r="X208" s="239">
        <v>55</v>
      </c>
      <c r="Y208" s="240" t="s">
        <v>790</v>
      </c>
      <c r="Z208" s="241" t="s">
        <v>150</v>
      </c>
      <c r="AA208" s="242"/>
      <c r="AB208" s="26"/>
      <c r="AC208" s="27"/>
      <c r="AD208" s="36" t="str">
        <f t="shared" si="38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15">
      <c r="A209" s="14" t="s">
        <v>6</v>
      </c>
      <c r="B209" s="15" t="s">
        <v>7</v>
      </c>
      <c r="C209" s="16" t="s">
        <v>47</v>
      </c>
      <c r="D209" s="17" t="s">
        <v>791</v>
      </c>
      <c r="E209" s="18" t="s">
        <v>792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2" t="s">
        <v>793</v>
      </c>
      <c r="P209" s="148" t="s">
        <v>125</v>
      </c>
      <c r="Q209" s="39"/>
      <c r="R209" s="201"/>
      <c r="S209" s="202"/>
      <c r="T209" s="203"/>
      <c r="U209" s="204"/>
      <c r="V209" s="205"/>
      <c r="W209" s="238"/>
      <c r="X209" s="239"/>
      <c r="Y209" s="240"/>
      <c r="Z209" s="241"/>
      <c r="AA209" s="242"/>
      <c r="AB209" s="26"/>
      <c r="AC209" s="27"/>
      <c r="AD209" s="36" t="str">
        <f t="shared" si="38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15">
      <c r="A210" s="14" t="s">
        <v>6</v>
      </c>
      <c r="B210" s="15" t="s">
        <v>63</v>
      </c>
      <c r="C210" s="16" t="s">
        <v>564</v>
      </c>
      <c r="D210" s="17" t="s">
        <v>566</v>
      </c>
      <c r="E210" s="18" t="s">
        <v>794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2" t="s">
        <v>795</v>
      </c>
      <c r="P210" s="148" t="s">
        <v>125</v>
      </c>
      <c r="Q210" s="39">
        <v>44827</v>
      </c>
      <c r="R210" s="201"/>
      <c r="S210" s="202"/>
      <c r="T210" s="203"/>
      <c r="U210" s="204"/>
      <c r="V210" s="205"/>
      <c r="W210" s="238"/>
      <c r="X210" s="239"/>
      <c r="Y210" s="240"/>
      <c r="Z210" s="241"/>
      <c r="AA210" s="242"/>
      <c r="AB210" s="26"/>
      <c r="AC210" s="27"/>
      <c r="AD210" s="36" t="str">
        <f t="shared" si="38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15">
      <c r="A211" s="14" t="s">
        <v>6</v>
      </c>
      <c r="B211" s="15" t="s">
        <v>7</v>
      </c>
      <c r="C211" s="16" t="s">
        <v>47</v>
      </c>
      <c r="D211" s="17" t="s">
        <v>796</v>
      </c>
      <c r="E211" s="18" t="s">
        <v>797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2" t="s">
        <v>799</v>
      </c>
      <c r="P211" s="148" t="s">
        <v>125</v>
      </c>
      <c r="Q211" s="39">
        <v>44827</v>
      </c>
      <c r="R211" s="201"/>
      <c r="S211" s="202"/>
      <c r="T211" s="203"/>
      <c r="U211" s="204"/>
      <c r="V211" s="205"/>
      <c r="W211" s="238"/>
      <c r="X211" s="239"/>
      <c r="Y211" s="240"/>
      <c r="Z211" s="241"/>
      <c r="AA211" s="242"/>
      <c r="AB211" s="26"/>
      <c r="AC211" s="27"/>
      <c r="AD211" s="36" t="str">
        <f t="shared" si="38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15">
      <c r="A212" s="14" t="s">
        <v>6</v>
      </c>
      <c r="B212" s="15" t="s">
        <v>63</v>
      </c>
      <c r="C212" s="16" t="s">
        <v>47</v>
      </c>
      <c r="D212" s="17" t="s">
        <v>796</v>
      </c>
      <c r="E212" s="18" t="s">
        <v>798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2"/>
      <c r="P212" s="148"/>
      <c r="Q212" s="39"/>
      <c r="R212" s="201"/>
      <c r="S212" s="202"/>
      <c r="T212" s="203"/>
      <c r="U212" s="204"/>
      <c r="V212" s="205"/>
      <c r="W212" s="238"/>
      <c r="X212" s="239"/>
      <c r="Y212" s="240"/>
      <c r="Z212" s="241"/>
      <c r="AA212" s="242"/>
      <c r="AB212" s="26"/>
      <c r="AC212" s="27"/>
      <c r="AD212" s="36" t="str">
        <f t="shared" si="38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15">
      <c r="A213" s="14" t="s">
        <v>8</v>
      </c>
      <c r="B213" s="15" t="s">
        <v>63</v>
      </c>
      <c r="C213" s="16" t="s">
        <v>706</v>
      </c>
      <c r="D213" s="17" t="s">
        <v>198</v>
      </c>
      <c r="E213" s="18" t="s">
        <v>800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2" t="s">
        <v>803</v>
      </c>
      <c r="P213" s="148" t="s">
        <v>125</v>
      </c>
      <c r="Q213" s="39">
        <v>44827</v>
      </c>
      <c r="R213" s="201"/>
      <c r="S213" s="202"/>
      <c r="T213" s="203"/>
      <c r="U213" s="204"/>
      <c r="V213" s="205"/>
      <c r="W213" s="238"/>
      <c r="X213" s="239"/>
      <c r="Y213" s="240"/>
      <c r="Z213" s="241"/>
      <c r="AA213" s="242"/>
      <c r="AB213" s="26"/>
      <c r="AC213" s="27"/>
      <c r="AD213" s="36" t="str">
        <f t="shared" si="38"/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15">
      <c r="A214" s="14" t="s">
        <v>8</v>
      </c>
      <c r="B214" s="15" t="s">
        <v>63</v>
      </c>
      <c r="C214" s="16" t="s">
        <v>47</v>
      </c>
      <c r="D214" s="17" t="s">
        <v>804</v>
      </c>
      <c r="E214" s="18" t="s">
        <v>805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2" t="s">
        <v>806</v>
      </c>
      <c r="P214" s="148" t="s">
        <v>125</v>
      </c>
      <c r="Q214" s="39">
        <v>44827</v>
      </c>
      <c r="R214" s="201"/>
      <c r="S214" s="202"/>
      <c r="T214" s="203"/>
      <c r="U214" s="204"/>
      <c r="V214" s="205"/>
      <c r="W214" s="238"/>
      <c r="X214" s="239"/>
      <c r="Y214" s="240"/>
      <c r="Z214" s="241"/>
      <c r="AA214" s="242"/>
      <c r="AB214" s="26"/>
      <c r="AC214" s="27"/>
      <c r="AD214" s="36" t="str">
        <f t="shared" si="38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15">
      <c r="A215" s="14" t="s">
        <v>6</v>
      </c>
      <c r="B215" s="15" t="s">
        <v>63</v>
      </c>
      <c r="C215" s="16" t="s">
        <v>564</v>
      </c>
      <c r="D215" s="17" t="s">
        <v>807</v>
      </c>
      <c r="E215" s="18" t="s">
        <v>692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2"/>
      <c r="P215" s="148"/>
      <c r="Q215" s="39"/>
      <c r="R215" s="201"/>
      <c r="S215" s="202"/>
      <c r="T215" s="203"/>
      <c r="U215" s="204"/>
      <c r="V215" s="205"/>
      <c r="W215" s="238"/>
      <c r="X215" s="239"/>
      <c r="Y215" s="240"/>
      <c r="Z215" s="241"/>
      <c r="AA215" s="242"/>
      <c r="AB215" s="26"/>
      <c r="AC215" s="27"/>
      <c r="AD215" s="36" t="str">
        <f t="shared" si="38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15">
      <c r="A216" s="14" t="s">
        <v>6</v>
      </c>
      <c r="B216" s="15" t="s">
        <v>63</v>
      </c>
      <c r="C216" s="16" t="s">
        <v>47</v>
      </c>
      <c r="D216" s="17" t="s">
        <v>808</v>
      </c>
      <c r="E216" s="18" t="s">
        <v>809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2" t="s">
        <v>810</v>
      </c>
      <c r="P216" s="148" t="s">
        <v>125</v>
      </c>
      <c r="Q216" s="39">
        <v>44827</v>
      </c>
      <c r="R216" s="201"/>
      <c r="S216" s="202"/>
      <c r="T216" s="203"/>
      <c r="U216" s="204"/>
      <c r="V216" s="205"/>
      <c r="W216" s="238"/>
      <c r="X216" s="239"/>
      <c r="Y216" s="240"/>
      <c r="Z216" s="241"/>
      <c r="AA216" s="242"/>
      <c r="AB216" s="26"/>
      <c r="AC216" s="27"/>
      <c r="AD216" s="36" t="str">
        <f t="shared" si="38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15">
      <c r="A217" s="14" t="s">
        <v>6</v>
      </c>
      <c r="B217" s="15" t="s">
        <v>63</v>
      </c>
      <c r="C217" s="16" t="s">
        <v>47</v>
      </c>
      <c r="D217" s="17" t="s">
        <v>811</v>
      </c>
      <c r="E217" s="18" t="s">
        <v>812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2" t="s">
        <v>813</v>
      </c>
      <c r="P217" s="148" t="s">
        <v>125</v>
      </c>
      <c r="Q217" s="39">
        <v>44827</v>
      </c>
      <c r="R217" s="201"/>
      <c r="S217" s="202"/>
      <c r="T217" s="203"/>
      <c r="U217" s="204"/>
      <c r="V217" s="205"/>
      <c r="W217" s="238"/>
      <c r="X217" s="239"/>
      <c r="Y217" s="240"/>
      <c r="Z217" s="241"/>
      <c r="AA217" s="242"/>
      <c r="AB217" s="26"/>
      <c r="AC217" s="27"/>
      <c r="AD217" s="36" t="str">
        <f t="shared" si="38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15">
      <c r="A218" s="14" t="s">
        <v>8</v>
      </c>
      <c r="B218" s="15" t="s">
        <v>63</v>
      </c>
      <c r="C218" s="16" t="s">
        <v>47</v>
      </c>
      <c r="D218" s="17" t="s">
        <v>814</v>
      </c>
      <c r="E218" s="18" t="s">
        <v>815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2" t="s">
        <v>816</v>
      </c>
      <c r="P218" s="148" t="s">
        <v>125</v>
      </c>
      <c r="Q218" s="39"/>
      <c r="R218" s="201"/>
      <c r="S218" s="202"/>
      <c r="T218" s="203"/>
      <c r="U218" s="204"/>
      <c r="V218" s="205"/>
      <c r="W218" s="238"/>
      <c r="X218" s="239"/>
      <c r="Y218" s="240"/>
      <c r="Z218" s="241"/>
      <c r="AA218" s="242"/>
      <c r="AB218" s="26"/>
      <c r="AC218" s="27"/>
      <c r="AD218" s="36" t="str">
        <f t="shared" si="38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15">
      <c r="A219" s="14" t="s">
        <v>8</v>
      </c>
      <c r="B219" s="15" t="s">
        <v>63</v>
      </c>
      <c r="C219" s="16" t="s">
        <v>706</v>
      </c>
      <c r="D219" s="17" t="s">
        <v>69</v>
      </c>
      <c r="E219" s="18" t="s">
        <v>817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2" t="s">
        <v>818</v>
      </c>
      <c r="P219" s="148" t="s">
        <v>133</v>
      </c>
      <c r="Q219" s="39"/>
      <c r="R219" s="201" t="s">
        <v>107</v>
      </c>
      <c r="S219" s="202">
        <v>80</v>
      </c>
      <c r="T219" s="203" t="s">
        <v>819</v>
      </c>
      <c r="U219" s="204" t="s">
        <v>150</v>
      </c>
      <c r="V219" s="205"/>
      <c r="W219" s="238"/>
      <c r="X219" s="239"/>
      <c r="Y219" s="240"/>
      <c r="Z219" s="241"/>
      <c r="AA219" s="242"/>
      <c r="AB219" s="26"/>
      <c r="AC219" s="27"/>
      <c r="AD219" s="36" t="str">
        <f t="shared" si="38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15">
      <c r="A220" s="14" t="s">
        <v>8</v>
      </c>
      <c r="B220" s="15" t="s">
        <v>7</v>
      </c>
      <c r="C220" s="16" t="s">
        <v>47</v>
      </c>
      <c r="D220" s="17" t="s">
        <v>822</v>
      </c>
      <c r="E220" s="18" t="s">
        <v>823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2" t="s">
        <v>824</v>
      </c>
      <c r="P220" s="148" t="s">
        <v>125</v>
      </c>
      <c r="Q220" s="39"/>
      <c r="R220" s="201"/>
      <c r="S220" s="202"/>
      <c r="T220" s="203"/>
      <c r="U220" s="204"/>
      <c r="V220" s="205"/>
      <c r="W220" s="238"/>
      <c r="X220" s="239"/>
      <c r="Y220" s="240"/>
      <c r="Z220" s="241"/>
      <c r="AA220" s="242"/>
      <c r="AB220" s="26"/>
      <c r="AC220" s="27"/>
      <c r="AD220" s="36" t="str">
        <f t="shared" si="38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15">
      <c r="A221" s="14" t="s">
        <v>6</v>
      </c>
      <c r="B221" s="15" t="s">
        <v>7</v>
      </c>
      <c r="C221" s="16" t="s">
        <v>47</v>
      </c>
      <c r="D221" s="17" t="s">
        <v>829</v>
      </c>
      <c r="E221" s="18" t="s">
        <v>830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0</v>
      </c>
      <c r="L221" s="35">
        <f t="shared" si="37"/>
        <v>220</v>
      </c>
      <c r="M221" s="37"/>
      <c r="N221" s="38"/>
      <c r="O221" s="152"/>
      <c r="P221" s="148"/>
      <c r="Q221" s="39"/>
      <c r="R221" s="201"/>
      <c r="S221" s="202"/>
      <c r="T221" s="203"/>
      <c r="U221" s="204"/>
      <c r="V221" s="205"/>
      <c r="W221" s="238"/>
      <c r="X221" s="239"/>
      <c r="Y221" s="240"/>
      <c r="Z221" s="241"/>
      <c r="AA221" s="242"/>
      <c r="AB221" s="26"/>
      <c r="AC221" s="27"/>
      <c r="AD221" s="36" t="str">
        <f t="shared" si="38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15">
      <c r="A222" s="14" t="s">
        <v>8</v>
      </c>
      <c r="B222" s="15" t="s">
        <v>63</v>
      </c>
      <c r="C222" s="16" t="s">
        <v>47</v>
      </c>
      <c r="D222" s="17" t="s">
        <v>831</v>
      </c>
      <c r="E222" s="18" t="s">
        <v>787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2" t="s">
        <v>160</v>
      </c>
      <c r="P222" s="148" t="s">
        <v>125</v>
      </c>
      <c r="Q222" s="39"/>
      <c r="R222" s="201"/>
      <c r="S222" s="202"/>
      <c r="T222" s="203"/>
      <c r="U222" s="204"/>
      <c r="V222" s="205"/>
      <c r="W222" s="238"/>
      <c r="X222" s="239"/>
      <c r="Y222" s="240"/>
      <c r="Z222" s="241"/>
      <c r="AA222" s="242"/>
      <c r="AB222" s="26"/>
      <c r="AC222" s="27"/>
      <c r="AD222" s="36" t="str">
        <f t="shared" si="38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15">
      <c r="A223" s="14" t="s">
        <v>8</v>
      </c>
      <c r="B223" s="15" t="s">
        <v>63</v>
      </c>
      <c r="C223" s="16" t="s">
        <v>47</v>
      </c>
      <c r="D223" s="17" t="s">
        <v>747</v>
      </c>
      <c r="E223" s="18" t="s">
        <v>832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2" t="s">
        <v>834</v>
      </c>
      <c r="P223" s="148" t="s">
        <v>125</v>
      </c>
      <c r="Q223" s="39"/>
      <c r="R223" s="201"/>
      <c r="S223" s="202"/>
      <c r="T223" s="203"/>
      <c r="U223" s="204"/>
      <c r="V223" s="205"/>
      <c r="W223" s="238"/>
      <c r="X223" s="239"/>
      <c r="Y223" s="240"/>
      <c r="Z223" s="241"/>
      <c r="AA223" s="242"/>
      <c r="AB223" s="26"/>
      <c r="AC223" s="27"/>
      <c r="AD223" s="36" t="str">
        <f t="shared" si="38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15">
      <c r="A224" s="14" t="s">
        <v>8</v>
      </c>
      <c r="B224" s="15" t="s">
        <v>63</v>
      </c>
      <c r="C224" s="16" t="s">
        <v>443</v>
      </c>
      <c r="D224" s="17" t="s">
        <v>747</v>
      </c>
      <c r="E224" s="18" t="s">
        <v>833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2" t="s">
        <v>835</v>
      </c>
      <c r="P224" s="148" t="s">
        <v>133</v>
      </c>
      <c r="Q224" s="39"/>
      <c r="R224" s="201"/>
      <c r="S224" s="202"/>
      <c r="T224" s="203"/>
      <c r="U224" s="204"/>
      <c r="V224" s="205"/>
      <c r="W224" s="238"/>
      <c r="X224" s="239"/>
      <c r="Y224" s="240"/>
      <c r="Z224" s="241"/>
      <c r="AA224" s="242"/>
      <c r="AB224" s="26"/>
      <c r="AC224" s="27"/>
      <c r="AD224" s="36" t="str">
        <f t="shared" si="38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15">
      <c r="A225" s="14" t="s">
        <v>8</v>
      </c>
      <c r="B225" s="15" t="s">
        <v>63</v>
      </c>
      <c r="C225" s="16" t="s">
        <v>706</v>
      </c>
      <c r="D225" s="17" t="s">
        <v>836</v>
      </c>
      <c r="E225" s="18" t="s">
        <v>837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2" t="s">
        <v>838</v>
      </c>
      <c r="P225" s="148" t="s">
        <v>125</v>
      </c>
      <c r="Q225" s="39"/>
      <c r="R225" s="201"/>
      <c r="S225" s="202"/>
      <c r="T225" s="203"/>
      <c r="U225" s="204"/>
      <c r="V225" s="205"/>
      <c r="W225" s="238"/>
      <c r="X225" s="239"/>
      <c r="Y225" s="240"/>
      <c r="Z225" s="241"/>
      <c r="AA225" s="242"/>
      <c r="AB225" s="26"/>
      <c r="AC225" s="27"/>
      <c r="AD225" s="36" t="str">
        <f t="shared" si="38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15">
      <c r="A226" s="14" t="s">
        <v>8</v>
      </c>
      <c r="B226" s="15" t="s">
        <v>63</v>
      </c>
      <c r="C226" s="16" t="s">
        <v>706</v>
      </c>
      <c r="D226" s="17" t="s">
        <v>840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2" t="s">
        <v>841</v>
      </c>
      <c r="P226" s="148" t="s">
        <v>125</v>
      </c>
      <c r="Q226" s="39"/>
      <c r="R226" s="201"/>
      <c r="S226" s="202"/>
      <c r="T226" s="203"/>
      <c r="U226" s="204"/>
      <c r="V226" s="205"/>
      <c r="W226" s="238"/>
      <c r="X226" s="239"/>
      <c r="Y226" s="240"/>
      <c r="Z226" s="241"/>
      <c r="AA226" s="242"/>
      <c r="AB226" s="26"/>
      <c r="AC226" s="27"/>
      <c r="AD226" s="36" t="str">
        <f t="shared" si="38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15">
      <c r="A227" s="14" t="s">
        <v>6</v>
      </c>
      <c r="B227" s="15" t="s">
        <v>63</v>
      </c>
      <c r="C227" s="16" t="s">
        <v>47</v>
      </c>
      <c r="D227" s="17" t="s">
        <v>840</v>
      </c>
      <c r="E227" s="18" t="s">
        <v>842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2" t="s">
        <v>843</v>
      </c>
      <c r="P227" s="148" t="s">
        <v>133</v>
      </c>
      <c r="Q227" s="39"/>
      <c r="R227" s="201"/>
      <c r="S227" s="202"/>
      <c r="T227" s="203"/>
      <c r="U227" s="204"/>
      <c r="V227" s="205"/>
      <c r="W227" s="238"/>
      <c r="X227" s="239"/>
      <c r="Y227" s="240"/>
      <c r="Z227" s="241"/>
      <c r="AA227" s="242"/>
      <c r="AB227" s="26"/>
      <c r="AC227" s="27"/>
      <c r="AD227" s="36" t="str">
        <f t="shared" si="38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15">
      <c r="A228" s="14" t="s">
        <v>8</v>
      </c>
      <c r="B228" s="15" t="s">
        <v>63</v>
      </c>
      <c r="C228" s="16" t="s">
        <v>47</v>
      </c>
      <c r="D228" s="17" t="s">
        <v>844</v>
      </c>
      <c r="E228" s="18" t="s">
        <v>845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2" t="s">
        <v>846</v>
      </c>
      <c r="P228" s="148" t="s">
        <v>125</v>
      </c>
      <c r="Q228" s="39"/>
      <c r="R228" s="201"/>
      <c r="S228" s="202"/>
      <c r="T228" s="203"/>
      <c r="U228" s="204"/>
      <c r="V228" s="205"/>
      <c r="W228" s="238"/>
      <c r="X228" s="239"/>
      <c r="Y228" s="240"/>
      <c r="Z228" s="241"/>
      <c r="AA228" s="242"/>
      <c r="AB228" s="26"/>
      <c r="AC228" s="27"/>
      <c r="AD228" s="36" t="str">
        <f t="shared" si="38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15">
      <c r="A229" s="14" t="s">
        <v>6</v>
      </c>
      <c r="B229" s="15" t="s">
        <v>7</v>
      </c>
      <c r="C229" s="16" t="s">
        <v>47</v>
      </c>
      <c r="D229" s="17" t="s">
        <v>847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847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2" t="s">
        <v>850</v>
      </c>
      <c r="P229" s="148" t="s">
        <v>125</v>
      </c>
      <c r="Q229" s="39"/>
      <c r="R229" s="201" t="s">
        <v>107</v>
      </c>
      <c r="S229" s="202">
        <v>75</v>
      </c>
      <c r="T229" s="203" t="s">
        <v>851</v>
      </c>
      <c r="U229" s="204" t="s">
        <v>133</v>
      </c>
      <c r="V229" s="205"/>
      <c r="W229" s="238" t="s">
        <v>461</v>
      </c>
      <c r="X229" s="239">
        <v>50</v>
      </c>
      <c r="Y229" s="240"/>
      <c r="Z229" s="241"/>
      <c r="AA229" s="242"/>
      <c r="AB229" s="26"/>
      <c r="AC229" s="27"/>
      <c r="AD229" s="36" t="str">
        <f t="shared" si="38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15">
      <c r="A230" s="14" t="s">
        <v>6</v>
      </c>
      <c r="B230" s="15" t="s">
        <v>7</v>
      </c>
      <c r="C230" s="16" t="s">
        <v>47</v>
      </c>
      <c r="D230" s="17" t="s">
        <v>848</v>
      </c>
      <c r="E230" s="18" t="s">
        <v>849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847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2" t="s">
        <v>852</v>
      </c>
      <c r="P230" s="148" t="s">
        <v>150</v>
      </c>
      <c r="Q230" s="39"/>
      <c r="R230" s="201" t="s">
        <v>461</v>
      </c>
      <c r="S230" s="202">
        <v>50</v>
      </c>
      <c r="T230" s="203"/>
      <c r="U230" s="204"/>
      <c r="V230" s="205"/>
      <c r="W230" s="238"/>
      <c r="X230" s="239"/>
      <c r="Y230" s="240"/>
      <c r="Z230" s="241"/>
      <c r="AA230" s="242"/>
      <c r="AB230" s="26"/>
      <c r="AC230" s="27"/>
      <c r="AD230" s="36" t="str">
        <f t="shared" si="38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15">
      <c r="A231" s="14" t="s">
        <v>8</v>
      </c>
      <c r="B231" s="15" t="s">
        <v>7</v>
      </c>
      <c r="C231" s="16" t="s">
        <v>47</v>
      </c>
      <c r="D231" s="17" t="s">
        <v>854</v>
      </c>
      <c r="E231" s="18" t="s">
        <v>327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2" t="s">
        <v>855</v>
      </c>
      <c r="P231" s="148" t="s">
        <v>125</v>
      </c>
      <c r="Q231" s="39"/>
      <c r="R231" s="201"/>
      <c r="S231" s="202"/>
      <c r="T231" s="203"/>
      <c r="U231" s="204"/>
      <c r="V231" s="205"/>
      <c r="W231" s="238"/>
      <c r="X231" s="239"/>
      <c r="Y231" s="240"/>
      <c r="Z231" s="241"/>
      <c r="AA231" s="242"/>
      <c r="AB231" s="26"/>
      <c r="AC231" s="27"/>
      <c r="AD231" s="36" t="str">
        <f t="shared" si="38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15">
      <c r="A232" s="14" t="s">
        <v>8</v>
      </c>
      <c r="B232" s="15" t="s">
        <v>63</v>
      </c>
      <c r="C232" s="16" t="s">
        <v>47</v>
      </c>
      <c r="D232" s="17" t="s">
        <v>856</v>
      </c>
      <c r="E232" s="18" t="s">
        <v>857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2" t="s">
        <v>859</v>
      </c>
      <c r="P232" s="148" t="s">
        <v>125</v>
      </c>
      <c r="Q232" s="39"/>
      <c r="R232" s="201" t="s">
        <v>461</v>
      </c>
      <c r="S232" s="202">
        <v>50</v>
      </c>
      <c r="T232" s="203"/>
      <c r="U232" s="204"/>
      <c r="V232" s="205"/>
      <c r="W232" s="238"/>
      <c r="X232" s="239"/>
      <c r="Y232" s="240"/>
      <c r="Z232" s="241"/>
      <c r="AA232" s="242"/>
      <c r="AB232" s="26"/>
      <c r="AC232" s="27"/>
      <c r="AD232" s="36" t="str">
        <f t="shared" si="38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15">
      <c r="A233" s="14" t="s">
        <v>8</v>
      </c>
      <c r="B233" s="15" t="s">
        <v>63</v>
      </c>
      <c r="C233" s="16" t="s">
        <v>47</v>
      </c>
      <c r="D233" s="17" t="s">
        <v>856</v>
      </c>
      <c r="E233" s="18" t="s">
        <v>858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461</v>
      </c>
      <c r="N233" s="38">
        <v>50</v>
      </c>
      <c r="O233" s="152"/>
      <c r="P233" s="148"/>
      <c r="Q233" s="39"/>
      <c r="R233" s="201"/>
      <c r="S233" s="202"/>
      <c r="T233" s="203"/>
      <c r="U233" s="204"/>
      <c r="V233" s="205"/>
      <c r="W233" s="238"/>
      <c r="X233" s="239"/>
      <c r="Y233" s="240"/>
      <c r="Z233" s="241"/>
      <c r="AA233" s="242"/>
      <c r="AB233" s="26"/>
      <c r="AC233" s="27"/>
      <c r="AD233" s="36" t="str">
        <f t="shared" si="38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15">
      <c r="A234" s="14" t="s">
        <v>6</v>
      </c>
      <c r="B234" s="15" t="s">
        <v>7</v>
      </c>
      <c r="C234" s="16" t="s">
        <v>564</v>
      </c>
      <c r="D234" s="17" t="s">
        <v>860</v>
      </c>
      <c r="E234" s="18" t="s">
        <v>762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2"/>
      <c r="P234" s="148"/>
      <c r="Q234" s="39"/>
      <c r="R234" s="201"/>
      <c r="S234" s="202"/>
      <c r="T234" s="203"/>
      <c r="U234" s="204"/>
      <c r="V234" s="205"/>
      <c r="W234" s="238"/>
      <c r="X234" s="239"/>
      <c r="Y234" s="240"/>
      <c r="Z234" s="241"/>
      <c r="AA234" s="242"/>
      <c r="AB234" s="26"/>
      <c r="AC234" s="27"/>
      <c r="AD234" s="36" t="str">
        <f t="shared" si="38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15">
      <c r="A235" s="14" t="s">
        <v>8</v>
      </c>
      <c r="B235" s="15" t="s">
        <v>861</v>
      </c>
      <c r="C235" s="16" t="s">
        <v>47</v>
      </c>
      <c r="D235" s="17" t="s">
        <v>860</v>
      </c>
      <c r="E235" s="18" t="s">
        <v>683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2"/>
      <c r="P235" s="148"/>
      <c r="Q235" s="39"/>
      <c r="R235" s="201"/>
      <c r="S235" s="202"/>
      <c r="T235" s="203"/>
      <c r="U235" s="204"/>
      <c r="V235" s="205"/>
      <c r="W235" s="238"/>
      <c r="X235" s="239"/>
      <c r="Y235" s="240"/>
      <c r="Z235" s="241"/>
      <c r="AA235" s="242"/>
      <c r="AB235" s="26"/>
      <c r="AC235" s="27"/>
      <c r="AD235" s="36" t="str">
        <f t="shared" si="38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15">
      <c r="A236" s="14" t="s">
        <v>6</v>
      </c>
      <c r="B236" s="15" t="s">
        <v>7</v>
      </c>
      <c r="C236" s="16" t="s">
        <v>47</v>
      </c>
      <c r="D236" s="17" t="s">
        <v>862</v>
      </c>
      <c r="E236" s="18" t="s">
        <v>863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2"/>
      <c r="P236" s="148"/>
      <c r="Q236" s="39"/>
      <c r="R236" s="201"/>
      <c r="S236" s="202"/>
      <c r="T236" s="203"/>
      <c r="U236" s="204"/>
      <c r="V236" s="205"/>
      <c r="W236" s="238"/>
      <c r="X236" s="239"/>
      <c r="Y236" s="240"/>
      <c r="Z236" s="241"/>
      <c r="AA236" s="242"/>
      <c r="AB236" s="26"/>
      <c r="AC236" s="27"/>
      <c r="AD236" s="36" t="str">
        <f t="shared" si="38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15">
      <c r="A237" s="14" t="s">
        <v>6</v>
      </c>
      <c r="B237" s="15" t="s">
        <v>63</v>
      </c>
      <c r="C237" s="16" t="s">
        <v>564</v>
      </c>
      <c r="D237" s="17" t="s">
        <v>864</v>
      </c>
      <c r="E237" s="18" t="s">
        <v>283</v>
      </c>
      <c r="F237" s="19"/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2"/>
      <c r="P237" s="148"/>
      <c r="Q237" s="39"/>
      <c r="R237" s="201"/>
      <c r="S237" s="202"/>
      <c r="T237" s="203"/>
      <c r="U237" s="204"/>
      <c r="V237" s="205"/>
      <c r="W237" s="238"/>
      <c r="X237" s="239"/>
      <c r="Y237" s="240"/>
      <c r="Z237" s="241"/>
      <c r="AA237" s="242"/>
      <c r="AB237" s="26"/>
      <c r="AC237" s="27"/>
      <c r="AD237" s="36" t="str">
        <f t="shared" si="38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15">
      <c r="A238" s="14" t="s">
        <v>6</v>
      </c>
      <c r="B238" s="15" t="s">
        <v>63</v>
      </c>
      <c r="C238" s="16" t="s">
        <v>47</v>
      </c>
      <c r="D238" s="17" t="s">
        <v>865</v>
      </c>
      <c r="E238" s="18" t="s">
        <v>866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2" t="s">
        <v>867</v>
      </c>
      <c r="P238" s="148" t="s">
        <v>133</v>
      </c>
      <c r="Q238" s="39"/>
      <c r="R238" s="201"/>
      <c r="S238" s="202"/>
      <c r="T238" s="203"/>
      <c r="U238" s="204"/>
      <c r="V238" s="205"/>
      <c r="W238" s="238"/>
      <c r="X238" s="239"/>
      <c r="Y238" s="240"/>
      <c r="Z238" s="241"/>
      <c r="AA238" s="242"/>
      <c r="AB238" s="26"/>
      <c r="AC238" s="27"/>
      <c r="AD238" s="36" t="str">
        <f t="shared" si="38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15">
      <c r="A239" s="14" t="s">
        <v>6</v>
      </c>
      <c r="B239" s="15" t="s">
        <v>63</v>
      </c>
      <c r="C239" s="16" t="s">
        <v>47</v>
      </c>
      <c r="D239" s="17" t="s">
        <v>869</v>
      </c>
      <c r="E239" s="18" t="s">
        <v>868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70" si="40">IF(OR(H239="Non",H239=""),G239,MAX(0,G239-15))</f>
        <v>170</v>
      </c>
      <c r="J239" s="11" t="s">
        <v>870</v>
      </c>
      <c r="K239" s="34">
        <f t="shared" ref="K239:K250" si="41">SUM(N239,S239,X239)</f>
        <v>170</v>
      </c>
      <c r="L239" s="35">
        <f t="shared" ref="L239:L270" si="42">IF(D239="","",I239-K239)</f>
        <v>0</v>
      </c>
      <c r="M239" s="37" t="s">
        <v>107</v>
      </c>
      <c r="N239" s="38">
        <v>170</v>
      </c>
      <c r="O239" s="152" t="s">
        <v>871</v>
      </c>
      <c r="P239" s="148" t="s">
        <v>133</v>
      </c>
      <c r="Q239" s="39"/>
      <c r="R239" s="201"/>
      <c r="S239" s="202"/>
      <c r="T239" s="203"/>
      <c r="U239" s="204"/>
      <c r="V239" s="205"/>
      <c r="W239" s="238"/>
      <c r="X239" s="239"/>
      <c r="Y239" s="240"/>
      <c r="Z239" s="241"/>
      <c r="AA239" s="242"/>
      <c r="AB239" s="26"/>
      <c r="AC239" s="27"/>
      <c r="AD239" s="36" t="str">
        <f t="shared" ref="AD239:AD270" si="43">IF(OR(AC239&lt;&gt;"Oui",C239&lt;&gt;"JOU"),"",IF(F239&lt;VALUE("01/01/2006"),154,IF(F239&lt;VALUE("01/01/2010"),79,0)))</f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15">
      <c r="A240" s="14" t="s">
        <v>6</v>
      </c>
      <c r="B240" s="15" t="s">
        <v>63</v>
      </c>
      <c r="C240" s="16" t="s">
        <v>47</v>
      </c>
      <c r="D240" s="17" t="s">
        <v>831</v>
      </c>
      <c r="E240" s="18" t="s">
        <v>199</v>
      </c>
      <c r="F240" s="19">
        <v>42740</v>
      </c>
      <c r="G240" s="32">
        <f t="shared" si="39"/>
        <v>145</v>
      </c>
      <c r="H240" s="12" t="s">
        <v>46</v>
      </c>
      <c r="I240" s="33">
        <f t="shared" si="40"/>
        <v>130</v>
      </c>
      <c r="J240" s="11"/>
      <c r="K240" s="34">
        <f t="shared" si="41"/>
        <v>130</v>
      </c>
      <c r="L240" s="35">
        <f t="shared" si="42"/>
        <v>0</v>
      </c>
      <c r="M240" s="37" t="s">
        <v>107</v>
      </c>
      <c r="N240" s="38">
        <v>130</v>
      </c>
      <c r="O240" s="152" t="s">
        <v>872</v>
      </c>
      <c r="P240" s="148" t="s">
        <v>133</v>
      </c>
      <c r="Q240" s="39"/>
      <c r="R240" s="201"/>
      <c r="S240" s="202"/>
      <c r="T240" s="203"/>
      <c r="U240" s="204"/>
      <c r="V240" s="205"/>
      <c r="W240" s="238"/>
      <c r="X240" s="239"/>
      <c r="Y240" s="240"/>
      <c r="Z240" s="241"/>
      <c r="AA240" s="242"/>
      <c r="AB240" s="26"/>
      <c r="AC240" s="27"/>
      <c r="AD240" s="36" t="str">
        <f t="shared" si="43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15">
      <c r="A241" s="14" t="s">
        <v>8</v>
      </c>
      <c r="B241" s="15" t="s">
        <v>63</v>
      </c>
      <c r="C241" s="16" t="s">
        <v>47</v>
      </c>
      <c r="D241" s="17" t="s">
        <v>873</v>
      </c>
      <c r="E241" s="18" t="s">
        <v>874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2" t="s">
        <v>875</v>
      </c>
      <c r="P241" s="148" t="s">
        <v>133</v>
      </c>
      <c r="Q241" s="39"/>
      <c r="R241" s="201" t="s">
        <v>461</v>
      </c>
      <c r="S241" s="202">
        <v>50</v>
      </c>
      <c r="T241" s="203"/>
      <c r="U241" s="204"/>
      <c r="V241" s="205"/>
      <c r="W241" s="238"/>
      <c r="X241" s="239"/>
      <c r="Y241" s="240"/>
      <c r="Z241" s="241"/>
      <c r="AA241" s="242"/>
      <c r="AB241" s="26"/>
      <c r="AC241" s="27"/>
      <c r="AD241" s="36" t="str">
        <f t="shared" si="43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15">
      <c r="A242" s="14" t="s">
        <v>6</v>
      </c>
      <c r="B242" s="15" t="s">
        <v>63</v>
      </c>
      <c r="C242" s="16" t="s">
        <v>47</v>
      </c>
      <c r="D242" s="17" t="s">
        <v>876</v>
      </c>
      <c r="E242" s="18" t="s">
        <v>877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2" t="s">
        <v>878</v>
      </c>
      <c r="P242" s="148" t="s">
        <v>133</v>
      </c>
      <c r="Q242" s="39"/>
      <c r="R242" s="201" t="s">
        <v>461</v>
      </c>
      <c r="S242" s="202">
        <v>50</v>
      </c>
      <c r="T242" s="203"/>
      <c r="U242" s="204"/>
      <c r="V242" s="205"/>
      <c r="W242" s="238"/>
      <c r="X242" s="239"/>
      <c r="Y242" s="240"/>
      <c r="Z242" s="241"/>
      <c r="AA242" s="242"/>
      <c r="AB242" s="26"/>
      <c r="AC242" s="27"/>
      <c r="AD242" s="36" t="str">
        <f t="shared" si="43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15">
      <c r="A243" s="14" t="s">
        <v>6</v>
      </c>
      <c r="B243" s="15" t="s">
        <v>63</v>
      </c>
      <c r="C243" s="16" t="s">
        <v>47</v>
      </c>
      <c r="D243" s="17" t="s">
        <v>879</v>
      </c>
      <c r="E243" s="18" t="s">
        <v>880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2" t="s">
        <v>882</v>
      </c>
      <c r="P243" s="148" t="s">
        <v>133</v>
      </c>
      <c r="Q243" s="39"/>
      <c r="R243" s="201"/>
      <c r="S243" s="202"/>
      <c r="T243" s="203"/>
      <c r="U243" s="204"/>
      <c r="V243" s="205"/>
      <c r="W243" s="238"/>
      <c r="X243" s="239"/>
      <c r="Y243" s="240"/>
      <c r="Z243" s="241"/>
      <c r="AA243" s="242"/>
      <c r="AB243" s="26"/>
      <c r="AC243" s="27"/>
      <c r="AD243" s="36" t="str">
        <f t="shared" si="43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15">
      <c r="A244" s="14" t="s">
        <v>8</v>
      </c>
      <c r="B244" s="15" t="s">
        <v>63</v>
      </c>
      <c r="C244" s="16" t="s">
        <v>47</v>
      </c>
      <c r="D244" s="17" t="s">
        <v>879</v>
      </c>
      <c r="E244" s="18" t="s">
        <v>881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2"/>
      <c r="P244" s="148"/>
      <c r="Q244" s="39"/>
      <c r="R244" s="201"/>
      <c r="S244" s="202"/>
      <c r="T244" s="203"/>
      <c r="U244" s="204"/>
      <c r="V244" s="205"/>
      <c r="W244" s="238"/>
      <c r="X244" s="239"/>
      <c r="Y244" s="240"/>
      <c r="Z244" s="241"/>
      <c r="AA244" s="242"/>
      <c r="AB244" s="26"/>
      <c r="AC244" s="27"/>
      <c r="AD244" s="36" t="str">
        <f t="shared" si="43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15">
      <c r="A245" s="14" t="s">
        <v>6</v>
      </c>
      <c r="B245" s="15" t="s">
        <v>63</v>
      </c>
      <c r="C245" s="16" t="s">
        <v>564</v>
      </c>
      <c r="D245" s="17" t="s">
        <v>883</v>
      </c>
      <c r="E245" s="18" t="s">
        <v>308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2" t="s">
        <v>884</v>
      </c>
      <c r="P245" s="148" t="s">
        <v>133</v>
      </c>
      <c r="Q245" s="39"/>
      <c r="R245" s="201"/>
      <c r="S245" s="202"/>
      <c r="T245" s="203"/>
      <c r="U245" s="204"/>
      <c r="V245" s="205"/>
      <c r="W245" s="238"/>
      <c r="X245" s="239"/>
      <c r="Y245" s="240"/>
      <c r="Z245" s="241"/>
      <c r="AA245" s="242"/>
      <c r="AB245" s="26"/>
      <c r="AC245" s="27"/>
      <c r="AD245" s="36" t="str">
        <f t="shared" si="43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15">
      <c r="A246" s="14" t="s">
        <v>6</v>
      </c>
      <c r="B246" s="15" t="s">
        <v>63</v>
      </c>
      <c r="C246" s="16" t="s">
        <v>564</v>
      </c>
      <c r="D246" s="17" t="s">
        <v>679</v>
      </c>
      <c r="E246" s="18" t="s">
        <v>885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2" t="s">
        <v>886</v>
      </c>
      <c r="P246" s="148" t="s">
        <v>133</v>
      </c>
      <c r="Q246" s="39"/>
      <c r="R246" s="201"/>
      <c r="S246" s="202"/>
      <c r="T246" s="203"/>
      <c r="U246" s="204"/>
      <c r="V246" s="205"/>
      <c r="W246" s="238"/>
      <c r="X246" s="239"/>
      <c r="Y246" s="240"/>
      <c r="Z246" s="241"/>
      <c r="AA246" s="242"/>
      <c r="AB246" s="26"/>
      <c r="AC246" s="27"/>
      <c r="AD246" s="36" t="str">
        <f t="shared" si="43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15">
      <c r="A247" s="14" t="s">
        <v>6</v>
      </c>
      <c r="B247" s="15" t="s">
        <v>63</v>
      </c>
      <c r="C247" s="16" t="s">
        <v>564</v>
      </c>
      <c r="D247" s="17" t="s">
        <v>887</v>
      </c>
      <c r="E247" s="18" t="s">
        <v>888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2" t="s">
        <v>889</v>
      </c>
      <c r="P247" s="148" t="s">
        <v>133</v>
      </c>
      <c r="Q247" s="39"/>
      <c r="R247" s="201"/>
      <c r="S247" s="202"/>
      <c r="T247" s="203"/>
      <c r="U247" s="204"/>
      <c r="V247" s="205"/>
      <c r="W247" s="238"/>
      <c r="X247" s="239"/>
      <c r="Y247" s="240"/>
      <c r="Z247" s="241"/>
      <c r="AA247" s="242"/>
      <c r="AB247" s="26"/>
      <c r="AC247" s="27"/>
      <c r="AD247" s="36" t="str">
        <f t="shared" si="43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15">
      <c r="A248" s="14" t="s">
        <v>8</v>
      </c>
      <c r="B248" s="15" t="s">
        <v>63</v>
      </c>
      <c r="C248" s="16" t="s">
        <v>564</v>
      </c>
      <c r="D248" s="17" t="s">
        <v>890</v>
      </c>
      <c r="E248" s="18" t="s">
        <v>891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2"/>
      <c r="P248" s="148" t="s">
        <v>133</v>
      </c>
      <c r="Q248" s="39"/>
      <c r="R248" s="201"/>
      <c r="S248" s="202"/>
      <c r="T248" s="203"/>
      <c r="U248" s="204"/>
      <c r="V248" s="205"/>
      <c r="W248" s="238"/>
      <c r="X248" s="239"/>
      <c r="Y248" s="240"/>
      <c r="Z248" s="241"/>
      <c r="AA248" s="242"/>
      <c r="AB248" s="26"/>
      <c r="AC248" s="27"/>
      <c r="AD248" s="36" t="str">
        <f t="shared" si="43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15">
      <c r="A249" s="14" t="s">
        <v>8</v>
      </c>
      <c r="B249" s="15" t="s">
        <v>63</v>
      </c>
      <c r="C249" s="16" t="s">
        <v>706</v>
      </c>
      <c r="D249" s="17" t="s">
        <v>892</v>
      </c>
      <c r="E249" s="18" t="s">
        <v>610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2" t="s">
        <v>893</v>
      </c>
      <c r="P249" s="148" t="s">
        <v>133</v>
      </c>
      <c r="Q249" s="39"/>
      <c r="R249" s="201"/>
      <c r="S249" s="202"/>
      <c r="T249" s="203"/>
      <c r="U249" s="204"/>
      <c r="V249" s="205"/>
      <c r="W249" s="238"/>
      <c r="X249" s="239"/>
      <c r="Y249" s="240"/>
      <c r="Z249" s="241"/>
      <c r="AA249" s="242"/>
      <c r="AB249" s="26"/>
      <c r="AC249" s="27"/>
      <c r="AD249" s="36" t="str">
        <f t="shared" si="43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15">
      <c r="A250" s="14" t="s">
        <v>8</v>
      </c>
      <c r="B250" s="15" t="s">
        <v>7</v>
      </c>
      <c r="C250" s="16" t="s">
        <v>47</v>
      </c>
      <c r="D250" s="17" t="s">
        <v>894</v>
      </c>
      <c r="E250" s="18" t="s">
        <v>895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2" t="s">
        <v>896</v>
      </c>
      <c r="P250" s="148" t="s">
        <v>133</v>
      </c>
      <c r="Q250" s="39"/>
      <c r="R250" s="201"/>
      <c r="S250" s="202"/>
      <c r="T250" s="203"/>
      <c r="U250" s="204"/>
      <c r="V250" s="205"/>
      <c r="W250" s="238"/>
      <c r="X250" s="239"/>
      <c r="Y250" s="240"/>
      <c r="Z250" s="241"/>
      <c r="AA250" s="242"/>
      <c r="AB250" s="26"/>
      <c r="AC250" s="27"/>
      <c r="AD250" s="36" t="str">
        <f t="shared" si="43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15">
      <c r="A251" s="14" t="s">
        <v>8</v>
      </c>
      <c r="B251" s="15" t="s">
        <v>63</v>
      </c>
      <c r="C251" s="16" t="s">
        <v>47</v>
      </c>
      <c r="D251" s="17" t="s">
        <v>899</v>
      </c>
      <c r="E251" s="18" t="s">
        <v>900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2" t="s">
        <v>902</v>
      </c>
      <c r="P251" s="148" t="s">
        <v>133</v>
      </c>
      <c r="Q251" s="39"/>
      <c r="R251" s="201" t="s">
        <v>107</v>
      </c>
      <c r="S251" s="202">
        <v>50</v>
      </c>
      <c r="T251" s="203" t="s">
        <v>903</v>
      </c>
      <c r="U251" s="204" t="s">
        <v>216</v>
      </c>
      <c r="V251" s="205"/>
      <c r="W251" s="238" t="s">
        <v>461</v>
      </c>
      <c r="X251" s="239">
        <v>50</v>
      </c>
      <c r="Y251" s="240"/>
      <c r="Z251" s="241"/>
      <c r="AA251" s="242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15">
      <c r="A252" s="14" t="s">
        <v>8</v>
      </c>
      <c r="B252" s="15" t="s">
        <v>63</v>
      </c>
      <c r="C252" s="16" t="s">
        <v>47</v>
      </c>
      <c r="D252" s="17" t="s">
        <v>899</v>
      </c>
      <c r="E252" s="18" t="s">
        <v>901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2" t="s">
        <v>904</v>
      </c>
      <c r="P252" s="148" t="s">
        <v>905</v>
      </c>
      <c r="Q252" s="39"/>
      <c r="R252" s="201" t="s">
        <v>107</v>
      </c>
      <c r="S252" s="202">
        <v>75</v>
      </c>
      <c r="T252" s="203" t="s">
        <v>906</v>
      </c>
      <c r="U252" s="204" t="s">
        <v>907</v>
      </c>
      <c r="V252" s="205"/>
      <c r="W252" s="238" t="s">
        <v>461</v>
      </c>
      <c r="X252" s="239">
        <v>50</v>
      </c>
      <c r="Y252" s="240"/>
      <c r="Z252" s="241"/>
      <c r="AA252" s="242"/>
      <c r="AB252" s="26"/>
      <c r="AC252" s="27"/>
      <c r="AD252" s="36" t="str">
        <f t="shared" si="48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15">
      <c r="A253" s="14" t="s">
        <v>8</v>
      </c>
      <c r="B253" s="15" t="s">
        <v>7</v>
      </c>
      <c r="C253" s="16" t="s">
        <v>47</v>
      </c>
      <c r="D253" s="17" t="s">
        <v>471</v>
      </c>
      <c r="E253" s="18" t="s">
        <v>909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205</v>
      </c>
      <c r="L253" s="35">
        <f t="shared" si="47"/>
        <v>0</v>
      </c>
      <c r="M253" s="37" t="s">
        <v>144</v>
      </c>
      <c r="N253" s="38">
        <v>205</v>
      </c>
      <c r="O253" s="152"/>
      <c r="P253" s="148"/>
      <c r="Q253" s="39"/>
      <c r="R253" s="201"/>
      <c r="S253" s="202"/>
      <c r="T253" s="203"/>
      <c r="U253" s="204"/>
      <c r="V253" s="205"/>
      <c r="W253" s="238"/>
      <c r="X253" s="239"/>
      <c r="Y253" s="240"/>
      <c r="Z253" s="241"/>
      <c r="AA253" s="242"/>
      <c r="AB253" s="26"/>
      <c r="AC253" s="27"/>
      <c r="AD253" s="36" t="str">
        <f t="shared" si="48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15">
      <c r="A254" s="14" t="s">
        <v>6</v>
      </c>
      <c r="B254" s="15" t="s">
        <v>7</v>
      </c>
      <c r="C254" s="16" t="s">
        <v>145</v>
      </c>
      <c r="D254" s="17" t="s">
        <v>749</v>
      </c>
      <c r="E254" s="18" t="s">
        <v>420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2"/>
      <c r="P254" s="148"/>
      <c r="Q254" s="39"/>
      <c r="R254" s="201"/>
      <c r="S254" s="202"/>
      <c r="T254" s="203"/>
      <c r="U254" s="204"/>
      <c r="V254" s="205"/>
      <c r="W254" s="238"/>
      <c r="X254" s="239"/>
      <c r="Y254" s="240"/>
      <c r="Z254" s="241"/>
      <c r="AA254" s="242"/>
      <c r="AB254" s="26"/>
      <c r="AC254" s="27"/>
      <c r="AD254" s="36" t="str">
        <f t="shared" si="48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15">
      <c r="A255" s="14" t="s">
        <v>6</v>
      </c>
      <c r="B255" s="15" t="s">
        <v>7</v>
      </c>
      <c r="C255" s="16" t="s">
        <v>47</v>
      </c>
      <c r="D255" s="17" t="s">
        <v>910</v>
      </c>
      <c r="E255" s="18" t="s">
        <v>911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2" t="s">
        <v>912</v>
      </c>
      <c r="P255" s="148" t="s">
        <v>125</v>
      </c>
      <c r="Q255" s="39"/>
      <c r="R255" s="201"/>
      <c r="S255" s="202"/>
      <c r="T255" s="203"/>
      <c r="U255" s="204"/>
      <c r="V255" s="205"/>
      <c r="W255" s="238"/>
      <c r="X255" s="239"/>
      <c r="Y255" s="240"/>
      <c r="Z255" s="241"/>
      <c r="AA255" s="242"/>
      <c r="AB255" s="26"/>
      <c r="AC255" s="27"/>
      <c r="AD255" s="36" t="str">
        <f t="shared" si="48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15">
      <c r="A256" s="14" t="s">
        <v>8</v>
      </c>
      <c r="B256" s="15" t="s">
        <v>7</v>
      </c>
      <c r="C256" s="16" t="s">
        <v>9</v>
      </c>
      <c r="D256" s="17" t="s">
        <v>913</v>
      </c>
      <c r="E256" s="18" t="s">
        <v>914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2"/>
      <c r="P256" s="148"/>
      <c r="Q256" s="39"/>
      <c r="R256" s="201"/>
      <c r="S256" s="202"/>
      <c r="T256" s="203"/>
      <c r="U256" s="204"/>
      <c r="V256" s="205"/>
      <c r="W256" s="238"/>
      <c r="X256" s="239"/>
      <c r="Y256" s="240"/>
      <c r="Z256" s="241"/>
      <c r="AA256" s="242"/>
      <c r="AB256" s="26"/>
      <c r="AC256" s="27"/>
      <c r="AD256" s="36" t="str">
        <f t="shared" si="48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15">
      <c r="A257" s="14" t="s">
        <v>6</v>
      </c>
      <c r="B257" s="15" t="s">
        <v>7</v>
      </c>
      <c r="C257" s="16" t="s">
        <v>47</v>
      </c>
      <c r="D257" s="17" t="s">
        <v>915</v>
      </c>
      <c r="E257" s="18" t="s">
        <v>916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2"/>
      <c r="P257" s="148"/>
      <c r="Q257" s="39"/>
      <c r="R257" s="201"/>
      <c r="S257" s="202"/>
      <c r="T257" s="203"/>
      <c r="U257" s="204"/>
      <c r="V257" s="205"/>
      <c r="W257" s="238"/>
      <c r="X257" s="239"/>
      <c r="Y257" s="240"/>
      <c r="Z257" s="241"/>
      <c r="AA257" s="242"/>
      <c r="AB257" s="26"/>
      <c r="AC257" s="27"/>
      <c r="AD257" s="36" t="str">
        <f t="shared" si="48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15">
      <c r="A258" s="14"/>
      <c r="B258" s="15"/>
      <c r="C258" s="16"/>
      <c r="D258" s="17"/>
      <c r="E258" s="18"/>
      <c r="F258" s="19"/>
      <c r="G258" s="32">
        <f t="shared" si="44"/>
        <v>0</v>
      </c>
      <c r="H258" s="12"/>
      <c r="I258" s="33">
        <f t="shared" si="45"/>
        <v>0</v>
      </c>
      <c r="J258" s="11"/>
      <c r="K258" s="34">
        <f t="shared" si="46"/>
        <v>0</v>
      </c>
      <c r="L258" s="35" t="str">
        <f t="shared" si="47"/>
        <v/>
      </c>
      <c r="M258" s="37"/>
      <c r="N258" s="38"/>
      <c r="O258" s="152"/>
      <c r="P258" s="148"/>
      <c r="Q258" s="39"/>
      <c r="R258" s="201"/>
      <c r="S258" s="202"/>
      <c r="T258" s="203"/>
      <c r="U258" s="204"/>
      <c r="V258" s="205"/>
      <c r="W258" s="238"/>
      <c r="X258" s="239"/>
      <c r="Y258" s="240"/>
      <c r="Z258" s="241"/>
      <c r="AA258" s="242"/>
      <c r="AB258" s="26"/>
      <c r="AC258" s="27"/>
      <c r="AD258" s="36" t="str">
        <f t="shared" si="48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15">
      <c r="A259" s="14"/>
      <c r="B259" s="15"/>
      <c r="C259" s="16"/>
      <c r="D259" s="17"/>
      <c r="E259" s="18"/>
      <c r="F259" s="19"/>
      <c r="G259" s="32">
        <f t="shared" si="44"/>
        <v>0</v>
      </c>
      <c r="H259" s="12"/>
      <c r="I259" s="33">
        <f t="shared" si="45"/>
        <v>0</v>
      </c>
      <c r="J259" s="11"/>
      <c r="K259" s="34">
        <f t="shared" si="46"/>
        <v>0</v>
      </c>
      <c r="L259" s="35" t="str">
        <f t="shared" ref="L259:L312" si="49">IF(D259="","",I259-K259)</f>
        <v/>
      </c>
      <c r="M259" s="37"/>
      <c r="N259" s="38"/>
      <c r="O259" s="152"/>
      <c r="P259" s="148"/>
      <c r="Q259" s="39"/>
      <c r="R259" s="201"/>
      <c r="S259" s="202"/>
      <c r="T259" s="203"/>
      <c r="U259" s="204"/>
      <c r="V259" s="205"/>
      <c r="W259" s="238"/>
      <c r="X259" s="239"/>
      <c r="Y259" s="240"/>
      <c r="Z259" s="241"/>
      <c r="AA259" s="242"/>
      <c r="AB259" s="26"/>
      <c r="AC259" s="27"/>
      <c r="AD259" s="36" t="str">
        <f t="shared" si="48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15">
      <c r="A260" s="14"/>
      <c r="B260" s="15"/>
      <c r="C260" s="16"/>
      <c r="D260" s="17"/>
      <c r="E260" s="18"/>
      <c r="F260" s="19"/>
      <c r="G260" s="32">
        <f t="shared" si="44"/>
        <v>0</v>
      </c>
      <c r="H260" s="12"/>
      <c r="I260" s="33">
        <f t="shared" ref="I260:I312" si="50">IF(OR(H260="Non",H260=""),G260,MAX(0,G260-15))</f>
        <v>0</v>
      </c>
      <c r="J260" s="11"/>
      <c r="K260" s="34">
        <f t="shared" si="46"/>
        <v>0</v>
      </c>
      <c r="L260" s="35" t="str">
        <f t="shared" si="49"/>
        <v/>
      </c>
      <c r="M260" s="37"/>
      <c r="N260" s="38"/>
      <c r="O260" s="152"/>
      <c r="P260" s="148"/>
      <c r="Q260" s="39"/>
      <c r="R260" s="201"/>
      <c r="S260" s="202"/>
      <c r="T260" s="203"/>
      <c r="U260" s="204"/>
      <c r="V260" s="205"/>
      <c r="W260" s="238"/>
      <c r="X260" s="239"/>
      <c r="Y260" s="240"/>
      <c r="Z260" s="241"/>
      <c r="AA260" s="242"/>
      <c r="AB260" s="26"/>
      <c r="AC260" s="27"/>
      <c r="AD260" s="36" t="str">
        <f t="shared" si="48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15">
      <c r="A261" s="14"/>
      <c r="B261" s="15"/>
      <c r="C261" s="16"/>
      <c r="D261" s="17"/>
      <c r="E261" s="18"/>
      <c r="F261" s="19"/>
      <c r="G261" s="32">
        <f t="shared" si="44"/>
        <v>0</v>
      </c>
      <c r="H261" s="12"/>
      <c r="I261" s="33">
        <f t="shared" si="50"/>
        <v>0</v>
      </c>
      <c r="J261" s="11"/>
      <c r="K261" s="34">
        <f t="shared" si="46"/>
        <v>0</v>
      </c>
      <c r="L261" s="35" t="str">
        <f t="shared" si="49"/>
        <v/>
      </c>
      <c r="M261" s="37"/>
      <c r="N261" s="38"/>
      <c r="O261" s="152"/>
      <c r="P261" s="148"/>
      <c r="Q261" s="39"/>
      <c r="R261" s="201"/>
      <c r="S261" s="202"/>
      <c r="T261" s="203"/>
      <c r="U261" s="204"/>
      <c r="V261" s="205"/>
      <c r="W261" s="238"/>
      <c r="X261" s="239"/>
      <c r="Y261" s="240"/>
      <c r="Z261" s="241"/>
      <c r="AA261" s="242"/>
      <c r="AB261" s="26"/>
      <c r="AC261" s="27"/>
      <c r="AD261" s="36" t="str">
        <f t="shared" si="48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15">
      <c r="A262" s="14"/>
      <c r="B262" s="15"/>
      <c r="C262" s="16"/>
      <c r="D262" s="17"/>
      <c r="E262" s="18"/>
      <c r="F262" s="19"/>
      <c r="G262" s="32">
        <f t="shared" si="44"/>
        <v>0</v>
      </c>
      <c r="H262" s="12"/>
      <c r="I262" s="33">
        <f t="shared" si="50"/>
        <v>0</v>
      </c>
      <c r="J262" s="11"/>
      <c r="K262" s="34">
        <f t="shared" ref="K262:K312" si="51">SUM(N262,S262,X262)</f>
        <v>0</v>
      </c>
      <c r="L262" s="35" t="str">
        <f t="shared" si="49"/>
        <v/>
      </c>
      <c r="M262" s="37"/>
      <c r="N262" s="38"/>
      <c r="O262" s="152"/>
      <c r="P262" s="148"/>
      <c r="Q262" s="39"/>
      <c r="R262" s="201"/>
      <c r="S262" s="202"/>
      <c r="T262" s="203"/>
      <c r="U262" s="204"/>
      <c r="V262" s="205"/>
      <c r="W262" s="238"/>
      <c r="X262" s="239"/>
      <c r="Y262" s="240"/>
      <c r="Z262" s="241"/>
      <c r="AA262" s="242"/>
      <c r="AB262" s="26"/>
      <c r="AC262" s="27"/>
      <c r="AD262" s="36" t="str">
        <f t="shared" si="48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15">
      <c r="A263" s="14"/>
      <c r="B263" s="15"/>
      <c r="C263" s="16"/>
      <c r="D263" s="17"/>
      <c r="E263" s="18"/>
      <c r="F263" s="19"/>
      <c r="G263" s="32">
        <f t="shared" si="44"/>
        <v>0</v>
      </c>
      <c r="H263" s="12"/>
      <c r="I263" s="33">
        <f t="shared" si="50"/>
        <v>0</v>
      </c>
      <c r="J263" s="11"/>
      <c r="K263" s="34">
        <f t="shared" si="51"/>
        <v>0</v>
      </c>
      <c r="L263" s="35" t="str">
        <f t="shared" si="49"/>
        <v/>
      </c>
      <c r="M263" s="37"/>
      <c r="N263" s="38"/>
      <c r="O263" s="152"/>
      <c r="P263" s="148"/>
      <c r="Q263" s="39"/>
      <c r="R263" s="201"/>
      <c r="S263" s="202"/>
      <c r="T263" s="203"/>
      <c r="U263" s="204"/>
      <c r="V263" s="205"/>
      <c r="W263" s="238"/>
      <c r="X263" s="239"/>
      <c r="Y263" s="240"/>
      <c r="Z263" s="241"/>
      <c r="AA263" s="242"/>
      <c r="AB263" s="26"/>
      <c r="AC263" s="27"/>
      <c r="AD263" s="36" t="str">
        <f t="shared" si="48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15">
      <c r="A264" s="14"/>
      <c r="B264" s="15"/>
      <c r="C264" s="16"/>
      <c r="D264" s="17"/>
      <c r="E264" s="18"/>
      <c r="F264" s="19"/>
      <c r="G264" s="32">
        <f t="shared" si="44"/>
        <v>0</v>
      </c>
      <c r="H264" s="12"/>
      <c r="I264" s="33">
        <f t="shared" si="50"/>
        <v>0</v>
      </c>
      <c r="J264" s="11"/>
      <c r="K264" s="34">
        <f t="shared" si="51"/>
        <v>0</v>
      </c>
      <c r="L264" s="35" t="str">
        <f t="shared" si="49"/>
        <v/>
      </c>
      <c r="M264" s="37"/>
      <c r="N264" s="38"/>
      <c r="O264" s="152"/>
      <c r="P264" s="148"/>
      <c r="Q264" s="39"/>
      <c r="R264" s="201"/>
      <c r="S264" s="202"/>
      <c r="T264" s="203"/>
      <c r="U264" s="204"/>
      <c r="V264" s="205"/>
      <c r="W264" s="238"/>
      <c r="X264" s="239"/>
      <c r="Y264" s="240"/>
      <c r="Z264" s="241"/>
      <c r="AA264" s="242"/>
      <c r="AB264" s="26"/>
      <c r="AC264" s="27"/>
      <c r="AD264" s="36" t="str">
        <f t="shared" si="48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15">
      <c r="A265" s="14"/>
      <c r="B265" s="15"/>
      <c r="C265" s="16"/>
      <c r="D265" s="17"/>
      <c r="E265" s="18"/>
      <c r="F265" s="19"/>
      <c r="G265" s="32">
        <f t="shared" si="44"/>
        <v>0</v>
      </c>
      <c r="H265" s="12"/>
      <c r="I265" s="33">
        <f t="shared" si="50"/>
        <v>0</v>
      </c>
      <c r="J265" s="11"/>
      <c r="K265" s="34">
        <f t="shared" si="51"/>
        <v>0</v>
      </c>
      <c r="L265" s="35" t="str">
        <f t="shared" si="49"/>
        <v/>
      </c>
      <c r="M265" s="37"/>
      <c r="N265" s="38"/>
      <c r="O265" s="152"/>
      <c r="P265" s="148"/>
      <c r="Q265" s="39"/>
      <c r="R265" s="201"/>
      <c r="S265" s="202"/>
      <c r="T265" s="203"/>
      <c r="U265" s="204"/>
      <c r="V265" s="205"/>
      <c r="W265" s="238"/>
      <c r="X265" s="239"/>
      <c r="Y265" s="240"/>
      <c r="Z265" s="241"/>
      <c r="AA265" s="242"/>
      <c r="AB265" s="26"/>
      <c r="AC265" s="27"/>
      <c r="AD265" s="36" t="str">
        <f t="shared" si="48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15">
      <c r="A266" s="14"/>
      <c r="B266" s="15"/>
      <c r="C266" s="16"/>
      <c r="D266" s="17"/>
      <c r="E266" s="18"/>
      <c r="F266" s="19"/>
      <c r="G266" s="32">
        <f t="shared" si="44"/>
        <v>0</v>
      </c>
      <c r="H266" s="12"/>
      <c r="I266" s="33">
        <f t="shared" si="50"/>
        <v>0</v>
      </c>
      <c r="J266" s="11"/>
      <c r="K266" s="34">
        <f t="shared" si="51"/>
        <v>0</v>
      </c>
      <c r="L266" s="35" t="str">
        <f t="shared" si="49"/>
        <v/>
      </c>
      <c r="M266" s="37"/>
      <c r="N266" s="38"/>
      <c r="O266" s="152"/>
      <c r="P266" s="148"/>
      <c r="Q266" s="39"/>
      <c r="R266" s="201"/>
      <c r="S266" s="202"/>
      <c r="T266" s="203"/>
      <c r="U266" s="204"/>
      <c r="V266" s="205"/>
      <c r="W266" s="238"/>
      <c r="X266" s="239"/>
      <c r="Y266" s="240"/>
      <c r="Z266" s="241"/>
      <c r="AA266" s="242"/>
      <c r="AB266" s="26"/>
      <c r="AC266" s="27"/>
      <c r="AD266" s="36" t="str">
        <f t="shared" si="48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15">
      <c r="A267" s="14"/>
      <c r="B267" s="15"/>
      <c r="C267" s="16"/>
      <c r="D267" s="17"/>
      <c r="E267" s="18"/>
      <c r="F267" s="19"/>
      <c r="G267" s="32">
        <f t="shared" si="44"/>
        <v>0</v>
      </c>
      <c r="H267" s="12"/>
      <c r="I267" s="33">
        <f t="shared" si="50"/>
        <v>0</v>
      </c>
      <c r="J267" s="11"/>
      <c r="K267" s="34">
        <f t="shared" si="51"/>
        <v>0</v>
      </c>
      <c r="L267" s="35" t="str">
        <f t="shared" si="49"/>
        <v/>
      </c>
      <c r="M267" s="37"/>
      <c r="N267" s="38"/>
      <c r="O267" s="152"/>
      <c r="P267" s="148"/>
      <c r="Q267" s="39"/>
      <c r="R267" s="201"/>
      <c r="S267" s="202"/>
      <c r="T267" s="203"/>
      <c r="U267" s="204"/>
      <c r="V267" s="205"/>
      <c r="W267" s="238"/>
      <c r="X267" s="239"/>
      <c r="Y267" s="240"/>
      <c r="Z267" s="241"/>
      <c r="AA267" s="242"/>
      <c r="AB267" s="26"/>
      <c r="AC267" s="27"/>
      <c r="AD267" s="36" t="str">
        <f t="shared" si="48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15">
      <c r="A268" s="14"/>
      <c r="B268" s="15"/>
      <c r="C268" s="16"/>
      <c r="D268" s="17"/>
      <c r="E268" s="18"/>
      <c r="F268" s="19"/>
      <c r="G268" s="32">
        <f t="shared" si="44"/>
        <v>0</v>
      </c>
      <c r="H268" s="12"/>
      <c r="I268" s="33">
        <f t="shared" si="50"/>
        <v>0</v>
      </c>
      <c r="J268" s="11"/>
      <c r="K268" s="34">
        <f t="shared" si="51"/>
        <v>0</v>
      </c>
      <c r="L268" s="35" t="str">
        <f t="shared" si="49"/>
        <v/>
      </c>
      <c r="M268" s="37"/>
      <c r="N268" s="38"/>
      <c r="O268" s="152"/>
      <c r="P268" s="148"/>
      <c r="Q268" s="39"/>
      <c r="R268" s="201"/>
      <c r="S268" s="202"/>
      <c r="T268" s="203"/>
      <c r="U268" s="204"/>
      <c r="V268" s="205"/>
      <c r="W268" s="238"/>
      <c r="X268" s="239"/>
      <c r="Y268" s="240"/>
      <c r="Z268" s="241"/>
      <c r="AA268" s="242"/>
      <c r="AB268" s="26"/>
      <c r="AC268" s="27"/>
      <c r="AD268" s="36" t="str">
        <f t="shared" si="48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15">
      <c r="A269" s="14"/>
      <c r="B269" s="15"/>
      <c r="C269" s="16"/>
      <c r="D269" s="17"/>
      <c r="E269" s="18"/>
      <c r="F269" s="19"/>
      <c r="G269" s="32">
        <f t="shared" si="44"/>
        <v>0</v>
      </c>
      <c r="H269" s="12"/>
      <c r="I269" s="33">
        <f t="shared" si="50"/>
        <v>0</v>
      </c>
      <c r="J269" s="11"/>
      <c r="K269" s="34">
        <f t="shared" si="51"/>
        <v>0</v>
      </c>
      <c r="L269" s="35" t="str">
        <f t="shared" si="49"/>
        <v/>
      </c>
      <c r="M269" s="37"/>
      <c r="N269" s="38"/>
      <c r="O269" s="152"/>
      <c r="P269" s="148"/>
      <c r="Q269" s="39"/>
      <c r="R269" s="201"/>
      <c r="S269" s="202"/>
      <c r="T269" s="203"/>
      <c r="U269" s="204"/>
      <c r="V269" s="205"/>
      <c r="W269" s="238"/>
      <c r="X269" s="239"/>
      <c r="Y269" s="240"/>
      <c r="Z269" s="241"/>
      <c r="AA269" s="242"/>
      <c r="AB269" s="26"/>
      <c r="AC269" s="27"/>
      <c r="AD269" s="36" t="str">
        <f t="shared" si="48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15">
      <c r="A270" s="14"/>
      <c r="B270" s="15"/>
      <c r="C270" s="16"/>
      <c r="D270" s="17"/>
      <c r="E270" s="18"/>
      <c r="F270" s="19"/>
      <c r="G270" s="32">
        <f t="shared" si="44"/>
        <v>0</v>
      </c>
      <c r="H270" s="12"/>
      <c r="I270" s="33">
        <f t="shared" si="50"/>
        <v>0</v>
      </c>
      <c r="J270" s="11"/>
      <c r="K270" s="34">
        <f t="shared" si="51"/>
        <v>0</v>
      </c>
      <c r="L270" s="35" t="str">
        <f t="shared" si="49"/>
        <v/>
      </c>
      <c r="M270" s="37"/>
      <c r="N270" s="38"/>
      <c r="O270" s="152"/>
      <c r="P270" s="148"/>
      <c r="Q270" s="39"/>
      <c r="R270" s="201"/>
      <c r="S270" s="202"/>
      <c r="T270" s="203"/>
      <c r="U270" s="204"/>
      <c r="V270" s="205"/>
      <c r="W270" s="238"/>
      <c r="X270" s="239"/>
      <c r="Y270" s="240"/>
      <c r="Z270" s="241"/>
      <c r="AA270" s="242"/>
      <c r="AB270" s="26"/>
      <c r="AC270" s="27"/>
      <c r="AD270" s="36" t="str">
        <f t="shared" si="48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15">
      <c r="A271" s="14"/>
      <c r="B271" s="15"/>
      <c r="C271" s="16"/>
      <c r="D271" s="17"/>
      <c r="E271" s="18"/>
      <c r="F271" s="19"/>
      <c r="G271" s="32">
        <f t="shared" si="44"/>
        <v>0</v>
      </c>
      <c r="H271" s="12"/>
      <c r="I271" s="33">
        <f t="shared" si="50"/>
        <v>0</v>
      </c>
      <c r="J271" s="11"/>
      <c r="K271" s="34">
        <f t="shared" si="51"/>
        <v>0</v>
      </c>
      <c r="L271" s="35" t="str">
        <f t="shared" si="49"/>
        <v/>
      </c>
      <c r="M271" s="37"/>
      <c r="N271" s="38"/>
      <c r="O271" s="152"/>
      <c r="P271" s="148"/>
      <c r="Q271" s="39"/>
      <c r="R271" s="201"/>
      <c r="S271" s="202"/>
      <c r="T271" s="203"/>
      <c r="U271" s="204"/>
      <c r="V271" s="205"/>
      <c r="W271" s="238"/>
      <c r="X271" s="239"/>
      <c r="Y271" s="240"/>
      <c r="Z271" s="241"/>
      <c r="AA271" s="242"/>
      <c r="AB271" s="26"/>
      <c r="AC271" s="27"/>
      <c r="AD271" s="36" t="str">
        <f t="shared" si="48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15">
      <c r="A272" s="14"/>
      <c r="B272" s="15"/>
      <c r="C272" s="16"/>
      <c r="D272" s="17"/>
      <c r="E272" s="18"/>
      <c r="F272" s="19"/>
      <c r="G272" s="32">
        <f t="shared" si="44"/>
        <v>0</v>
      </c>
      <c r="H272" s="12"/>
      <c r="I272" s="33">
        <f t="shared" si="50"/>
        <v>0</v>
      </c>
      <c r="J272" s="11"/>
      <c r="K272" s="34">
        <f t="shared" si="51"/>
        <v>0</v>
      </c>
      <c r="L272" s="35" t="str">
        <f t="shared" si="49"/>
        <v/>
      </c>
      <c r="M272" s="37"/>
      <c r="N272" s="38"/>
      <c r="O272" s="152"/>
      <c r="P272" s="148"/>
      <c r="Q272" s="39"/>
      <c r="R272" s="201"/>
      <c r="S272" s="202"/>
      <c r="T272" s="203"/>
      <c r="U272" s="204"/>
      <c r="V272" s="205"/>
      <c r="W272" s="238"/>
      <c r="X272" s="239"/>
      <c r="Y272" s="240"/>
      <c r="Z272" s="241"/>
      <c r="AA272" s="242"/>
      <c r="AB272" s="26"/>
      <c r="AC272" s="27"/>
      <c r="AD272" s="36" t="str">
        <f t="shared" si="48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15">
      <c r="A273" s="14"/>
      <c r="B273" s="15"/>
      <c r="C273" s="16"/>
      <c r="D273" s="17"/>
      <c r="E273" s="18"/>
      <c r="F273" s="19"/>
      <c r="G273" s="32">
        <f t="shared" si="44"/>
        <v>0</v>
      </c>
      <c r="H273" s="12"/>
      <c r="I273" s="33">
        <f t="shared" si="50"/>
        <v>0</v>
      </c>
      <c r="J273" s="11"/>
      <c r="K273" s="34">
        <f t="shared" si="51"/>
        <v>0</v>
      </c>
      <c r="L273" s="35" t="str">
        <f t="shared" si="49"/>
        <v/>
      </c>
      <c r="M273" s="37"/>
      <c r="N273" s="38"/>
      <c r="O273" s="152"/>
      <c r="P273" s="148"/>
      <c r="Q273" s="39"/>
      <c r="R273" s="201"/>
      <c r="S273" s="202"/>
      <c r="T273" s="203"/>
      <c r="U273" s="204"/>
      <c r="V273" s="205"/>
      <c r="W273" s="238"/>
      <c r="X273" s="239"/>
      <c r="Y273" s="240"/>
      <c r="Z273" s="241"/>
      <c r="AA273" s="242"/>
      <c r="AB273" s="26"/>
      <c r="AC273" s="27"/>
      <c r="AD273" s="36" t="str">
        <f t="shared" si="48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15">
      <c r="A274" s="14"/>
      <c r="B274" s="15"/>
      <c r="C274" s="16"/>
      <c r="D274" s="17"/>
      <c r="E274" s="18"/>
      <c r="F274" s="19"/>
      <c r="G274" s="32">
        <f t="shared" si="44"/>
        <v>0</v>
      </c>
      <c r="H274" s="12"/>
      <c r="I274" s="33">
        <f t="shared" si="50"/>
        <v>0</v>
      </c>
      <c r="J274" s="11"/>
      <c r="K274" s="34">
        <f t="shared" si="51"/>
        <v>0</v>
      </c>
      <c r="L274" s="35" t="str">
        <f t="shared" si="49"/>
        <v/>
      </c>
      <c r="M274" s="37"/>
      <c r="N274" s="38"/>
      <c r="O274" s="152"/>
      <c r="P274" s="148"/>
      <c r="Q274" s="39"/>
      <c r="R274" s="201"/>
      <c r="S274" s="202"/>
      <c r="T274" s="203"/>
      <c r="U274" s="204"/>
      <c r="V274" s="205"/>
      <c r="W274" s="238"/>
      <c r="X274" s="239"/>
      <c r="Y274" s="240"/>
      <c r="Z274" s="241"/>
      <c r="AA274" s="242"/>
      <c r="AB274" s="26"/>
      <c r="AC274" s="27"/>
      <c r="AD274" s="36" t="str">
        <f t="shared" si="48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15">
      <c r="A275" s="14"/>
      <c r="B275" s="15"/>
      <c r="C275" s="16"/>
      <c r="D275" s="17"/>
      <c r="E275" s="18"/>
      <c r="F275" s="19"/>
      <c r="G275" s="32">
        <f t="shared" si="44"/>
        <v>0</v>
      </c>
      <c r="H275" s="12"/>
      <c r="I275" s="33">
        <f t="shared" si="50"/>
        <v>0</v>
      </c>
      <c r="J275" s="11"/>
      <c r="K275" s="34">
        <f t="shared" si="51"/>
        <v>0</v>
      </c>
      <c r="L275" s="35" t="str">
        <f t="shared" si="49"/>
        <v/>
      </c>
      <c r="M275" s="37"/>
      <c r="N275" s="38"/>
      <c r="O275" s="152"/>
      <c r="P275" s="148"/>
      <c r="Q275" s="39"/>
      <c r="R275" s="201"/>
      <c r="S275" s="202"/>
      <c r="T275" s="203"/>
      <c r="U275" s="204"/>
      <c r="V275" s="205"/>
      <c r="W275" s="238"/>
      <c r="X275" s="239"/>
      <c r="Y275" s="240"/>
      <c r="Z275" s="241"/>
      <c r="AA275" s="242"/>
      <c r="AB275" s="26"/>
      <c r="AC275" s="27"/>
      <c r="AD275" s="36" t="str">
        <f t="shared" si="48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15">
      <c r="A276" s="14"/>
      <c r="B276" s="15"/>
      <c r="C276" s="16"/>
      <c r="D276" s="17"/>
      <c r="E276" s="18"/>
      <c r="F276" s="19"/>
      <c r="G276" s="32">
        <f t="shared" si="44"/>
        <v>0</v>
      </c>
      <c r="H276" s="12"/>
      <c r="I276" s="33">
        <f t="shared" si="50"/>
        <v>0</v>
      </c>
      <c r="J276" s="11"/>
      <c r="K276" s="34">
        <f t="shared" si="51"/>
        <v>0</v>
      </c>
      <c r="L276" s="35" t="str">
        <f t="shared" si="49"/>
        <v/>
      </c>
      <c r="M276" s="37"/>
      <c r="N276" s="38"/>
      <c r="O276" s="152"/>
      <c r="P276" s="148"/>
      <c r="Q276" s="39"/>
      <c r="R276" s="201"/>
      <c r="S276" s="202"/>
      <c r="T276" s="203"/>
      <c r="U276" s="204"/>
      <c r="V276" s="205"/>
      <c r="W276" s="238"/>
      <c r="X276" s="239"/>
      <c r="Y276" s="240"/>
      <c r="Z276" s="241"/>
      <c r="AA276" s="242"/>
      <c r="AB276" s="26"/>
      <c r="AC276" s="27"/>
      <c r="AD276" s="36" t="str">
        <f t="shared" si="48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15">
      <c r="A277" s="14"/>
      <c r="B277" s="15"/>
      <c r="C277" s="16"/>
      <c r="D277" s="17"/>
      <c r="E277" s="18"/>
      <c r="F277" s="19"/>
      <c r="G277" s="32">
        <f t="shared" si="44"/>
        <v>0</v>
      </c>
      <c r="H277" s="12"/>
      <c r="I277" s="33">
        <f t="shared" si="50"/>
        <v>0</v>
      </c>
      <c r="J277" s="11"/>
      <c r="K277" s="34">
        <f t="shared" si="51"/>
        <v>0</v>
      </c>
      <c r="L277" s="35" t="str">
        <f t="shared" si="49"/>
        <v/>
      </c>
      <c r="M277" s="37"/>
      <c r="N277" s="38"/>
      <c r="O277" s="152"/>
      <c r="P277" s="148"/>
      <c r="Q277" s="39"/>
      <c r="R277" s="201"/>
      <c r="S277" s="202"/>
      <c r="T277" s="203"/>
      <c r="U277" s="204"/>
      <c r="V277" s="205"/>
      <c r="W277" s="238"/>
      <c r="X277" s="239"/>
      <c r="Y277" s="240"/>
      <c r="Z277" s="241"/>
      <c r="AA277" s="242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15">
      <c r="A278" s="14"/>
      <c r="B278" s="15"/>
      <c r="C278" s="16"/>
      <c r="D278" s="17"/>
      <c r="E278" s="18"/>
      <c r="F278" s="19"/>
      <c r="G278" s="32">
        <f t="shared" si="44"/>
        <v>0</v>
      </c>
      <c r="H278" s="12"/>
      <c r="I278" s="33">
        <f t="shared" si="50"/>
        <v>0</v>
      </c>
      <c r="J278" s="11"/>
      <c r="K278" s="34">
        <f t="shared" si="51"/>
        <v>0</v>
      </c>
      <c r="L278" s="35" t="str">
        <f t="shared" si="49"/>
        <v/>
      </c>
      <c r="M278" s="37"/>
      <c r="N278" s="38"/>
      <c r="O278" s="152"/>
      <c r="P278" s="148"/>
      <c r="Q278" s="39"/>
      <c r="R278" s="201"/>
      <c r="S278" s="202"/>
      <c r="T278" s="203"/>
      <c r="U278" s="204"/>
      <c r="V278" s="205"/>
      <c r="W278" s="238"/>
      <c r="X278" s="239"/>
      <c r="Y278" s="240"/>
      <c r="Z278" s="241"/>
      <c r="AA278" s="242"/>
      <c r="AB278" s="26"/>
      <c r="AC278" s="27"/>
      <c r="AD278" s="36" t="str">
        <f t="shared" si="52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15">
      <c r="A279" s="14"/>
      <c r="B279" s="15"/>
      <c r="C279" s="16"/>
      <c r="D279" s="17"/>
      <c r="E279" s="18"/>
      <c r="F279" s="19"/>
      <c r="G279" s="32">
        <f t="shared" si="44"/>
        <v>0</v>
      </c>
      <c r="H279" s="12"/>
      <c r="I279" s="33">
        <f t="shared" si="50"/>
        <v>0</v>
      </c>
      <c r="J279" s="11"/>
      <c r="K279" s="34">
        <f t="shared" si="51"/>
        <v>0</v>
      </c>
      <c r="L279" s="35" t="str">
        <f t="shared" si="49"/>
        <v/>
      </c>
      <c r="M279" s="37"/>
      <c r="N279" s="38"/>
      <c r="O279" s="152"/>
      <c r="P279" s="148"/>
      <c r="Q279" s="39"/>
      <c r="R279" s="201"/>
      <c r="S279" s="202"/>
      <c r="T279" s="203"/>
      <c r="U279" s="204"/>
      <c r="V279" s="205"/>
      <c r="W279" s="238"/>
      <c r="X279" s="239"/>
      <c r="Y279" s="240"/>
      <c r="Z279" s="241"/>
      <c r="AA279" s="242"/>
      <c r="AB279" s="26"/>
      <c r="AC279" s="27"/>
      <c r="AD279" s="36" t="str">
        <f t="shared" si="52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15">
      <c r="A280" s="14"/>
      <c r="B280" s="15"/>
      <c r="C280" s="16"/>
      <c r="D280" s="17"/>
      <c r="E280" s="18"/>
      <c r="F280" s="19"/>
      <c r="G280" s="32">
        <f t="shared" si="44"/>
        <v>0</v>
      </c>
      <c r="H280" s="12"/>
      <c r="I280" s="33">
        <f t="shared" si="50"/>
        <v>0</v>
      </c>
      <c r="J280" s="11"/>
      <c r="K280" s="34">
        <f t="shared" si="51"/>
        <v>0</v>
      </c>
      <c r="L280" s="35" t="str">
        <f t="shared" si="49"/>
        <v/>
      </c>
      <c r="M280" s="37"/>
      <c r="N280" s="38"/>
      <c r="O280" s="152"/>
      <c r="P280" s="148"/>
      <c r="Q280" s="39"/>
      <c r="R280" s="201"/>
      <c r="S280" s="202"/>
      <c r="T280" s="203"/>
      <c r="U280" s="204"/>
      <c r="V280" s="205"/>
      <c r="W280" s="238"/>
      <c r="X280" s="239"/>
      <c r="Y280" s="240"/>
      <c r="Z280" s="241"/>
      <c r="AA280" s="242"/>
      <c r="AB280" s="26"/>
      <c r="AC280" s="27"/>
      <c r="AD280" s="36" t="str">
        <f t="shared" si="52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15">
      <c r="A281" s="14"/>
      <c r="B281" s="15"/>
      <c r="C281" s="16"/>
      <c r="D281" s="17"/>
      <c r="E281" s="18"/>
      <c r="F281" s="19"/>
      <c r="G281" s="32">
        <f t="shared" si="44"/>
        <v>0</v>
      </c>
      <c r="H281" s="12"/>
      <c r="I281" s="33">
        <f t="shared" ref="I281:I310" si="53">IF(OR(H281="Non",H281=""),G281,MAX(0,G281-15))</f>
        <v>0</v>
      </c>
      <c r="J281" s="11"/>
      <c r="K281" s="34">
        <f t="shared" ref="K281:K310" si="54">SUM(N281,S281,X281)</f>
        <v>0</v>
      </c>
      <c r="L281" s="35" t="str">
        <f t="shared" si="49"/>
        <v/>
      </c>
      <c r="M281" s="37"/>
      <c r="N281" s="38"/>
      <c r="O281" s="152"/>
      <c r="P281" s="148"/>
      <c r="Q281" s="39"/>
      <c r="R281" s="201"/>
      <c r="S281" s="202"/>
      <c r="T281" s="203"/>
      <c r="U281" s="204"/>
      <c r="V281" s="205"/>
      <c r="W281" s="238"/>
      <c r="X281" s="239"/>
      <c r="Y281" s="240"/>
      <c r="Z281" s="241"/>
      <c r="AA281" s="242"/>
      <c r="AB281" s="26"/>
      <c r="AC281" s="27"/>
      <c r="AD281" s="36" t="str">
        <f t="shared" si="52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15">
      <c r="A282" s="14"/>
      <c r="B282" s="15"/>
      <c r="C282" s="16"/>
      <c r="D282" s="17"/>
      <c r="E282" s="18"/>
      <c r="F282" s="19"/>
      <c r="G282" s="32">
        <f t="shared" si="44"/>
        <v>0</v>
      </c>
      <c r="H282" s="12"/>
      <c r="I282" s="33">
        <f t="shared" si="53"/>
        <v>0</v>
      </c>
      <c r="J282" s="11"/>
      <c r="K282" s="34">
        <f t="shared" si="54"/>
        <v>0</v>
      </c>
      <c r="L282" s="35" t="str">
        <f t="shared" si="49"/>
        <v/>
      </c>
      <c r="M282" s="37"/>
      <c r="N282" s="38"/>
      <c r="O282" s="152"/>
      <c r="P282" s="148"/>
      <c r="Q282" s="39"/>
      <c r="R282" s="201"/>
      <c r="S282" s="202"/>
      <c r="T282" s="203"/>
      <c r="U282" s="204"/>
      <c r="V282" s="205"/>
      <c r="W282" s="238"/>
      <c r="X282" s="239"/>
      <c r="Y282" s="240"/>
      <c r="Z282" s="241"/>
      <c r="AA282" s="242"/>
      <c r="AB282" s="26"/>
      <c r="AC282" s="27"/>
      <c r="AD282" s="36" t="str">
        <f t="shared" si="52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15">
      <c r="A283" s="14"/>
      <c r="B283" s="15"/>
      <c r="C283" s="16"/>
      <c r="D283" s="17"/>
      <c r="E283" s="18"/>
      <c r="F283" s="19"/>
      <c r="G283" s="32">
        <f t="shared" si="44"/>
        <v>0</v>
      </c>
      <c r="H283" s="12"/>
      <c r="I283" s="33">
        <f t="shared" si="53"/>
        <v>0</v>
      </c>
      <c r="J283" s="11"/>
      <c r="K283" s="34">
        <f t="shared" si="54"/>
        <v>0</v>
      </c>
      <c r="L283" s="35" t="str">
        <f t="shared" si="49"/>
        <v/>
      </c>
      <c r="M283" s="37"/>
      <c r="N283" s="38"/>
      <c r="O283" s="152"/>
      <c r="P283" s="148"/>
      <c r="Q283" s="39"/>
      <c r="R283" s="201"/>
      <c r="S283" s="202"/>
      <c r="T283" s="203"/>
      <c r="U283" s="204"/>
      <c r="V283" s="205"/>
      <c r="W283" s="238"/>
      <c r="X283" s="239"/>
      <c r="Y283" s="240"/>
      <c r="Z283" s="241"/>
      <c r="AA283" s="242"/>
      <c r="AB283" s="26"/>
      <c r="AC283" s="27"/>
      <c r="AD283" s="36" t="str">
        <f t="shared" si="52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15">
      <c r="A284" s="14"/>
      <c r="B284" s="15"/>
      <c r="C284" s="16"/>
      <c r="D284" s="17"/>
      <c r="E284" s="18"/>
      <c r="F284" s="19"/>
      <c r="G284" s="32">
        <f t="shared" si="44"/>
        <v>0</v>
      </c>
      <c r="H284" s="12"/>
      <c r="I284" s="33">
        <f t="shared" si="53"/>
        <v>0</v>
      </c>
      <c r="J284" s="11"/>
      <c r="K284" s="34">
        <f t="shared" si="54"/>
        <v>0</v>
      </c>
      <c r="L284" s="35" t="str">
        <f t="shared" si="49"/>
        <v/>
      </c>
      <c r="M284" s="37"/>
      <c r="N284" s="38"/>
      <c r="O284" s="152"/>
      <c r="P284" s="148"/>
      <c r="Q284" s="39"/>
      <c r="R284" s="201"/>
      <c r="S284" s="202"/>
      <c r="T284" s="203"/>
      <c r="U284" s="204"/>
      <c r="V284" s="205"/>
      <c r="W284" s="238"/>
      <c r="X284" s="239"/>
      <c r="Y284" s="240"/>
      <c r="Z284" s="241"/>
      <c r="AA284" s="242"/>
      <c r="AB284" s="26"/>
      <c r="AC284" s="27"/>
      <c r="AD284" s="36" t="str">
        <f t="shared" si="52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15">
      <c r="A285" s="14"/>
      <c r="B285" s="15"/>
      <c r="C285" s="16"/>
      <c r="D285" s="17"/>
      <c r="E285" s="18"/>
      <c r="F285" s="19"/>
      <c r="G285" s="32">
        <f t="shared" si="44"/>
        <v>0</v>
      </c>
      <c r="H285" s="12"/>
      <c r="I285" s="33">
        <f t="shared" si="53"/>
        <v>0</v>
      </c>
      <c r="J285" s="11"/>
      <c r="K285" s="34">
        <f t="shared" si="54"/>
        <v>0</v>
      </c>
      <c r="L285" s="35" t="str">
        <f t="shared" si="49"/>
        <v/>
      </c>
      <c r="M285" s="37"/>
      <c r="N285" s="38"/>
      <c r="O285" s="152"/>
      <c r="P285" s="148"/>
      <c r="Q285" s="39"/>
      <c r="R285" s="201"/>
      <c r="S285" s="202"/>
      <c r="T285" s="203"/>
      <c r="U285" s="204"/>
      <c r="V285" s="205"/>
      <c r="W285" s="238"/>
      <c r="X285" s="239"/>
      <c r="Y285" s="240"/>
      <c r="Z285" s="241"/>
      <c r="AA285" s="242"/>
      <c r="AB285" s="26"/>
      <c r="AC285" s="27"/>
      <c r="AD285" s="36" t="str">
        <f t="shared" si="52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15">
      <c r="A286" s="14"/>
      <c r="B286" s="15"/>
      <c r="C286" s="16"/>
      <c r="D286" s="17"/>
      <c r="E286" s="18"/>
      <c r="F286" s="19"/>
      <c r="G286" s="32">
        <f t="shared" si="44"/>
        <v>0</v>
      </c>
      <c r="H286" s="12"/>
      <c r="I286" s="33">
        <f t="shared" si="53"/>
        <v>0</v>
      </c>
      <c r="J286" s="11"/>
      <c r="K286" s="34">
        <f t="shared" si="54"/>
        <v>0</v>
      </c>
      <c r="L286" s="35" t="str">
        <f t="shared" si="49"/>
        <v/>
      </c>
      <c r="M286" s="37"/>
      <c r="N286" s="38"/>
      <c r="O286" s="152"/>
      <c r="P286" s="148"/>
      <c r="Q286" s="39"/>
      <c r="R286" s="201"/>
      <c r="S286" s="202"/>
      <c r="T286" s="203"/>
      <c r="U286" s="204"/>
      <c r="V286" s="205"/>
      <c r="W286" s="238"/>
      <c r="X286" s="239"/>
      <c r="Y286" s="240"/>
      <c r="Z286" s="241"/>
      <c r="AA286" s="242"/>
      <c r="AB286" s="26"/>
      <c r="AC286" s="27"/>
      <c r="AD286" s="36" t="str">
        <f t="shared" si="52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15">
      <c r="A287" s="14"/>
      <c r="B287" s="15"/>
      <c r="C287" s="16"/>
      <c r="D287" s="17"/>
      <c r="E287" s="18"/>
      <c r="F287" s="19"/>
      <c r="G287" s="32">
        <f t="shared" si="44"/>
        <v>0</v>
      </c>
      <c r="H287" s="12"/>
      <c r="I287" s="33">
        <f t="shared" si="53"/>
        <v>0</v>
      </c>
      <c r="J287" s="11"/>
      <c r="K287" s="34">
        <f t="shared" si="54"/>
        <v>0</v>
      </c>
      <c r="L287" s="35" t="str">
        <f t="shared" si="49"/>
        <v/>
      </c>
      <c r="M287" s="37"/>
      <c r="N287" s="38"/>
      <c r="O287" s="152"/>
      <c r="P287" s="148"/>
      <c r="Q287" s="39"/>
      <c r="R287" s="201"/>
      <c r="S287" s="202"/>
      <c r="T287" s="203"/>
      <c r="U287" s="204"/>
      <c r="V287" s="205"/>
      <c r="W287" s="238"/>
      <c r="X287" s="239"/>
      <c r="Y287" s="240"/>
      <c r="Z287" s="241"/>
      <c r="AA287" s="242"/>
      <c r="AB287" s="26"/>
      <c r="AC287" s="27"/>
      <c r="AD287" s="36" t="str">
        <f t="shared" si="52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15">
      <c r="A288" s="14"/>
      <c r="B288" s="15"/>
      <c r="C288" s="16"/>
      <c r="D288" s="17"/>
      <c r="E288" s="18"/>
      <c r="F288" s="19"/>
      <c r="G288" s="32">
        <f t="shared" si="44"/>
        <v>0</v>
      </c>
      <c r="H288" s="12"/>
      <c r="I288" s="33">
        <f t="shared" si="53"/>
        <v>0</v>
      </c>
      <c r="J288" s="11"/>
      <c r="K288" s="34">
        <f t="shared" si="54"/>
        <v>0</v>
      </c>
      <c r="L288" s="35" t="str">
        <f t="shared" si="49"/>
        <v/>
      </c>
      <c r="M288" s="37"/>
      <c r="N288" s="38"/>
      <c r="O288" s="152"/>
      <c r="P288" s="148"/>
      <c r="Q288" s="39"/>
      <c r="R288" s="201"/>
      <c r="S288" s="202"/>
      <c r="T288" s="203"/>
      <c r="U288" s="204"/>
      <c r="V288" s="205"/>
      <c r="W288" s="238"/>
      <c r="X288" s="239"/>
      <c r="Y288" s="240"/>
      <c r="Z288" s="241"/>
      <c r="AA288" s="242"/>
      <c r="AB288" s="26"/>
      <c r="AC288" s="27"/>
      <c r="AD288" s="36" t="str">
        <f t="shared" si="52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15">
      <c r="A289" s="14"/>
      <c r="B289" s="15"/>
      <c r="C289" s="16"/>
      <c r="D289" s="17"/>
      <c r="E289" s="18"/>
      <c r="F289" s="19"/>
      <c r="G289" s="32">
        <f t="shared" si="44"/>
        <v>0</v>
      </c>
      <c r="H289" s="12"/>
      <c r="I289" s="33">
        <f t="shared" si="53"/>
        <v>0</v>
      </c>
      <c r="J289" s="11"/>
      <c r="K289" s="34">
        <f t="shared" si="54"/>
        <v>0</v>
      </c>
      <c r="L289" s="35" t="str">
        <f t="shared" si="49"/>
        <v/>
      </c>
      <c r="M289" s="37"/>
      <c r="N289" s="38"/>
      <c r="O289" s="152"/>
      <c r="P289" s="148"/>
      <c r="Q289" s="39"/>
      <c r="R289" s="201"/>
      <c r="S289" s="202"/>
      <c r="T289" s="203"/>
      <c r="U289" s="204"/>
      <c r="V289" s="205"/>
      <c r="W289" s="238"/>
      <c r="X289" s="239"/>
      <c r="Y289" s="240"/>
      <c r="Z289" s="241"/>
      <c r="AA289" s="242"/>
      <c r="AB289" s="26"/>
      <c r="AC289" s="27"/>
      <c r="AD289" s="36" t="str">
        <f t="shared" si="52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15">
      <c r="A290" s="14"/>
      <c r="B290" s="15"/>
      <c r="C290" s="16"/>
      <c r="D290" s="17"/>
      <c r="E290" s="18"/>
      <c r="F290" s="19"/>
      <c r="G290" s="32">
        <f t="shared" si="44"/>
        <v>0</v>
      </c>
      <c r="H290" s="12"/>
      <c r="I290" s="33">
        <f t="shared" si="53"/>
        <v>0</v>
      </c>
      <c r="J290" s="11"/>
      <c r="K290" s="34">
        <f t="shared" si="54"/>
        <v>0</v>
      </c>
      <c r="L290" s="35" t="str">
        <f t="shared" si="49"/>
        <v/>
      </c>
      <c r="M290" s="37"/>
      <c r="N290" s="38"/>
      <c r="O290" s="152"/>
      <c r="P290" s="148"/>
      <c r="Q290" s="39"/>
      <c r="R290" s="201"/>
      <c r="S290" s="202"/>
      <c r="T290" s="203"/>
      <c r="U290" s="204"/>
      <c r="V290" s="205"/>
      <c r="W290" s="238"/>
      <c r="X290" s="239"/>
      <c r="Y290" s="240"/>
      <c r="Z290" s="241"/>
      <c r="AA290" s="242"/>
      <c r="AB290" s="26"/>
      <c r="AC290" s="27"/>
      <c r="AD290" s="36" t="str">
        <f t="shared" si="52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15">
      <c r="A291" s="14"/>
      <c r="B291" s="15"/>
      <c r="C291" s="16"/>
      <c r="D291" s="17"/>
      <c r="E291" s="18"/>
      <c r="F291" s="19"/>
      <c r="G291" s="32">
        <f t="shared" si="44"/>
        <v>0</v>
      </c>
      <c r="H291" s="12"/>
      <c r="I291" s="33">
        <f t="shared" si="53"/>
        <v>0</v>
      </c>
      <c r="J291" s="11"/>
      <c r="K291" s="34">
        <f t="shared" si="54"/>
        <v>0</v>
      </c>
      <c r="L291" s="35" t="str">
        <f t="shared" si="49"/>
        <v/>
      </c>
      <c r="M291" s="37"/>
      <c r="N291" s="38"/>
      <c r="O291" s="152"/>
      <c r="P291" s="148"/>
      <c r="Q291" s="39"/>
      <c r="R291" s="201"/>
      <c r="S291" s="202"/>
      <c r="T291" s="203"/>
      <c r="U291" s="204"/>
      <c r="V291" s="205"/>
      <c r="W291" s="238"/>
      <c r="X291" s="239"/>
      <c r="Y291" s="240"/>
      <c r="Z291" s="241"/>
      <c r="AA291" s="242"/>
      <c r="AB291" s="26"/>
      <c r="AC291" s="27"/>
      <c r="AD291" s="36" t="str">
        <f t="shared" si="52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15">
      <c r="A292" s="14"/>
      <c r="B292" s="15"/>
      <c r="C292" s="16"/>
      <c r="D292" s="17"/>
      <c r="E292" s="18"/>
      <c r="F292" s="19"/>
      <c r="G292" s="32">
        <f t="shared" si="44"/>
        <v>0</v>
      </c>
      <c r="H292" s="12"/>
      <c r="I292" s="33">
        <f t="shared" si="53"/>
        <v>0</v>
      </c>
      <c r="J292" s="11"/>
      <c r="K292" s="34">
        <f t="shared" si="54"/>
        <v>0</v>
      </c>
      <c r="L292" s="35" t="str">
        <f t="shared" si="49"/>
        <v/>
      </c>
      <c r="M292" s="37"/>
      <c r="N292" s="38"/>
      <c r="O292" s="152"/>
      <c r="P292" s="148"/>
      <c r="Q292" s="39"/>
      <c r="R292" s="201"/>
      <c r="S292" s="202"/>
      <c r="T292" s="203"/>
      <c r="U292" s="204"/>
      <c r="V292" s="205"/>
      <c r="W292" s="238"/>
      <c r="X292" s="239"/>
      <c r="Y292" s="240"/>
      <c r="Z292" s="241"/>
      <c r="AA292" s="242"/>
      <c r="AB292" s="26"/>
      <c r="AC292" s="27"/>
      <c r="AD292" s="36" t="str">
        <f t="shared" si="52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15">
      <c r="A293" s="14"/>
      <c r="B293" s="15"/>
      <c r="C293" s="16"/>
      <c r="D293" s="17"/>
      <c r="E293" s="18"/>
      <c r="F293" s="19"/>
      <c r="G293" s="32">
        <f t="shared" si="44"/>
        <v>0</v>
      </c>
      <c r="H293" s="12"/>
      <c r="I293" s="33">
        <f t="shared" si="53"/>
        <v>0</v>
      </c>
      <c r="J293" s="11"/>
      <c r="K293" s="34">
        <f t="shared" si="54"/>
        <v>0</v>
      </c>
      <c r="L293" s="35" t="str">
        <f t="shared" si="49"/>
        <v/>
      </c>
      <c r="M293" s="37"/>
      <c r="N293" s="38"/>
      <c r="O293" s="152"/>
      <c r="P293" s="148"/>
      <c r="Q293" s="39"/>
      <c r="R293" s="201"/>
      <c r="S293" s="202"/>
      <c r="T293" s="203"/>
      <c r="U293" s="204"/>
      <c r="V293" s="205"/>
      <c r="W293" s="238"/>
      <c r="X293" s="239"/>
      <c r="Y293" s="240"/>
      <c r="Z293" s="241"/>
      <c r="AA293" s="242"/>
      <c r="AB293" s="26"/>
      <c r="AC293" s="27"/>
      <c r="AD293" s="36" t="str">
        <f t="shared" si="52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3"/>
        <v>0</v>
      </c>
      <c r="J294" s="11"/>
      <c r="K294" s="34">
        <f t="shared" si="54"/>
        <v>0</v>
      </c>
      <c r="L294" s="35" t="str">
        <f t="shared" si="49"/>
        <v/>
      </c>
      <c r="M294" s="37"/>
      <c r="N294" s="38"/>
      <c r="O294" s="152"/>
      <c r="P294" s="148"/>
      <c r="Q294" s="39"/>
      <c r="R294" s="201"/>
      <c r="S294" s="202"/>
      <c r="T294" s="203"/>
      <c r="U294" s="204"/>
      <c r="V294" s="205"/>
      <c r="W294" s="238"/>
      <c r="X294" s="239"/>
      <c r="Y294" s="240"/>
      <c r="Z294" s="241"/>
      <c r="AA294" s="242"/>
      <c r="AB294" s="26"/>
      <c r="AC294" s="27"/>
      <c r="AD294" s="36" t="str">
        <f t="shared" si="52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55"/>
        <v>0</v>
      </c>
      <c r="H295" s="12"/>
      <c r="I295" s="33">
        <f t="shared" si="53"/>
        <v>0</v>
      </c>
      <c r="J295" s="11"/>
      <c r="K295" s="34">
        <f t="shared" si="54"/>
        <v>0</v>
      </c>
      <c r="L295" s="35" t="str">
        <f t="shared" si="49"/>
        <v/>
      </c>
      <c r="M295" s="37"/>
      <c r="N295" s="38"/>
      <c r="O295" s="152"/>
      <c r="P295" s="148"/>
      <c r="Q295" s="39"/>
      <c r="R295" s="201"/>
      <c r="S295" s="202"/>
      <c r="T295" s="203"/>
      <c r="U295" s="204"/>
      <c r="V295" s="205"/>
      <c r="W295" s="238"/>
      <c r="X295" s="239"/>
      <c r="Y295" s="240"/>
      <c r="Z295" s="241"/>
      <c r="AA295" s="242"/>
      <c r="AB295" s="26"/>
      <c r="AC295" s="27"/>
      <c r="AD295" s="36" t="str">
        <f t="shared" si="52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55"/>
        <v>0</v>
      </c>
      <c r="H296" s="12"/>
      <c r="I296" s="33">
        <f t="shared" si="53"/>
        <v>0</v>
      </c>
      <c r="J296" s="11"/>
      <c r="K296" s="34">
        <f t="shared" si="54"/>
        <v>0</v>
      </c>
      <c r="L296" s="35" t="str">
        <f t="shared" si="49"/>
        <v/>
      </c>
      <c r="M296" s="37"/>
      <c r="N296" s="38"/>
      <c r="O296" s="152"/>
      <c r="P296" s="148"/>
      <c r="Q296" s="39"/>
      <c r="R296" s="201"/>
      <c r="S296" s="202"/>
      <c r="T296" s="203"/>
      <c r="U296" s="204"/>
      <c r="V296" s="205"/>
      <c r="W296" s="238"/>
      <c r="X296" s="239"/>
      <c r="Y296" s="240"/>
      <c r="Z296" s="241"/>
      <c r="AA296" s="242"/>
      <c r="AB296" s="26"/>
      <c r="AC296" s="27"/>
      <c r="AD296" s="36" t="str">
        <f t="shared" si="52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55"/>
        <v>0</v>
      </c>
      <c r="H297" s="12"/>
      <c r="I297" s="33">
        <f t="shared" si="53"/>
        <v>0</v>
      </c>
      <c r="J297" s="11"/>
      <c r="K297" s="34">
        <f t="shared" si="54"/>
        <v>0</v>
      </c>
      <c r="L297" s="35" t="str">
        <f t="shared" si="49"/>
        <v/>
      </c>
      <c r="M297" s="37"/>
      <c r="N297" s="38"/>
      <c r="O297" s="152"/>
      <c r="P297" s="148"/>
      <c r="Q297" s="39"/>
      <c r="R297" s="201"/>
      <c r="S297" s="202"/>
      <c r="T297" s="203"/>
      <c r="U297" s="204"/>
      <c r="V297" s="205"/>
      <c r="W297" s="238"/>
      <c r="X297" s="239"/>
      <c r="Y297" s="240"/>
      <c r="Z297" s="241"/>
      <c r="AA297" s="242"/>
      <c r="AB297" s="26"/>
      <c r="AC297" s="27"/>
      <c r="AD297" s="36" t="str">
        <f t="shared" si="52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2"/>
      <c r="P298" s="148"/>
      <c r="Q298" s="39"/>
      <c r="R298" s="201"/>
      <c r="S298" s="202"/>
      <c r="T298" s="203"/>
      <c r="U298" s="204"/>
      <c r="V298" s="205"/>
      <c r="W298" s="238"/>
      <c r="X298" s="239"/>
      <c r="Y298" s="240"/>
      <c r="Z298" s="241"/>
      <c r="AA298" s="242"/>
      <c r="AB298" s="26"/>
      <c r="AC298" s="27"/>
      <c r="AD298" s="36" t="str">
        <f t="shared" si="52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2"/>
      <c r="P299" s="148"/>
      <c r="Q299" s="39"/>
      <c r="R299" s="201"/>
      <c r="S299" s="202"/>
      <c r="T299" s="203"/>
      <c r="U299" s="204"/>
      <c r="V299" s="205"/>
      <c r="W299" s="238"/>
      <c r="X299" s="239"/>
      <c r="Y299" s="240"/>
      <c r="Z299" s="241"/>
      <c r="AA299" s="242"/>
      <c r="AB299" s="26"/>
      <c r="AC299" s="27"/>
      <c r="AD299" s="36" t="str">
        <f t="shared" si="52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2"/>
      <c r="P300" s="148"/>
      <c r="Q300" s="39"/>
      <c r="R300" s="201"/>
      <c r="S300" s="202"/>
      <c r="T300" s="203"/>
      <c r="U300" s="204"/>
      <c r="V300" s="205"/>
      <c r="W300" s="238"/>
      <c r="X300" s="239"/>
      <c r="Y300" s="240"/>
      <c r="Z300" s="241"/>
      <c r="AA300" s="242"/>
      <c r="AB300" s="26"/>
      <c r="AC300" s="27"/>
      <c r="AD300" s="36" t="str">
        <f t="shared" si="52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2"/>
      <c r="P301" s="148"/>
      <c r="Q301" s="39"/>
      <c r="R301" s="201"/>
      <c r="S301" s="202"/>
      <c r="T301" s="203"/>
      <c r="U301" s="204"/>
      <c r="V301" s="205"/>
      <c r="W301" s="238"/>
      <c r="X301" s="239"/>
      <c r="Y301" s="240"/>
      <c r="Z301" s="241"/>
      <c r="AA301" s="242"/>
      <c r="AB301" s="26"/>
      <c r="AC301" s="27"/>
      <c r="AD301" s="36" t="str">
        <f t="shared" si="52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2"/>
      <c r="P302" s="148"/>
      <c r="Q302" s="39"/>
      <c r="R302" s="201"/>
      <c r="S302" s="202"/>
      <c r="T302" s="203"/>
      <c r="U302" s="204"/>
      <c r="V302" s="205"/>
      <c r="W302" s="238"/>
      <c r="X302" s="239"/>
      <c r="Y302" s="240"/>
      <c r="Z302" s="241"/>
      <c r="AA302" s="242"/>
      <c r="AB302" s="26"/>
      <c r="AC302" s="27"/>
      <c r="AD302" s="36" t="str">
        <f t="shared" si="52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2"/>
      <c r="P303" s="148"/>
      <c r="Q303" s="39"/>
      <c r="R303" s="201"/>
      <c r="S303" s="202"/>
      <c r="T303" s="203"/>
      <c r="U303" s="204"/>
      <c r="V303" s="205"/>
      <c r="W303" s="238"/>
      <c r="X303" s="239"/>
      <c r="Y303" s="240"/>
      <c r="Z303" s="241"/>
      <c r="AA303" s="242"/>
      <c r="AB303" s="26"/>
      <c r="AC303" s="27"/>
      <c r="AD303" s="36" t="str">
        <f t="shared" si="52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2"/>
      <c r="P304" s="148"/>
      <c r="Q304" s="39"/>
      <c r="R304" s="201"/>
      <c r="S304" s="202"/>
      <c r="T304" s="203"/>
      <c r="U304" s="204"/>
      <c r="V304" s="205"/>
      <c r="W304" s="238"/>
      <c r="X304" s="239"/>
      <c r="Y304" s="240"/>
      <c r="Z304" s="241"/>
      <c r="AA304" s="242"/>
      <c r="AB304" s="26"/>
      <c r="AC304" s="27"/>
      <c r="AD304" s="36" t="str">
        <f t="shared" si="52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2"/>
      <c r="P305" s="148"/>
      <c r="Q305" s="39"/>
      <c r="R305" s="201"/>
      <c r="S305" s="202"/>
      <c r="T305" s="203"/>
      <c r="U305" s="204"/>
      <c r="V305" s="205"/>
      <c r="W305" s="238"/>
      <c r="X305" s="239"/>
      <c r="Y305" s="240"/>
      <c r="Z305" s="241"/>
      <c r="AA305" s="242"/>
      <c r="AB305" s="26"/>
      <c r="AC305" s="27"/>
      <c r="AD305" s="36" t="str">
        <f t="shared" si="52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2"/>
      <c r="P306" s="148"/>
      <c r="Q306" s="39"/>
      <c r="R306" s="201"/>
      <c r="S306" s="202"/>
      <c r="T306" s="203"/>
      <c r="U306" s="204"/>
      <c r="V306" s="205"/>
      <c r="W306" s="238"/>
      <c r="X306" s="239"/>
      <c r="Y306" s="240"/>
      <c r="Z306" s="241"/>
      <c r="AA306" s="242"/>
      <c r="AB306" s="26"/>
      <c r="AC306" s="27"/>
      <c r="AD306" s="36" t="str">
        <f t="shared" si="52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2"/>
      <c r="P307" s="148"/>
      <c r="Q307" s="39"/>
      <c r="R307" s="201"/>
      <c r="S307" s="202"/>
      <c r="T307" s="203"/>
      <c r="U307" s="204"/>
      <c r="V307" s="205"/>
      <c r="W307" s="238"/>
      <c r="X307" s="239"/>
      <c r="Y307" s="240"/>
      <c r="Z307" s="241"/>
      <c r="AA307" s="242"/>
      <c r="AB307" s="26"/>
      <c r="AC307" s="27"/>
      <c r="AD307" s="36" t="str">
        <f t="shared" si="52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2"/>
      <c r="P308" s="148"/>
      <c r="Q308" s="39"/>
      <c r="R308" s="201"/>
      <c r="S308" s="202"/>
      <c r="T308" s="203"/>
      <c r="U308" s="204"/>
      <c r="V308" s="205"/>
      <c r="W308" s="238"/>
      <c r="X308" s="239"/>
      <c r="Y308" s="240"/>
      <c r="Z308" s="241"/>
      <c r="AA308" s="242"/>
      <c r="AB308" s="26"/>
      <c r="AC308" s="27"/>
      <c r="AD308" s="36" t="str">
        <f t="shared" si="52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2"/>
      <c r="P309" s="148"/>
      <c r="Q309" s="39"/>
      <c r="R309" s="201"/>
      <c r="S309" s="202"/>
      <c r="T309" s="203"/>
      <c r="U309" s="204"/>
      <c r="V309" s="205"/>
      <c r="W309" s="238"/>
      <c r="X309" s="239"/>
      <c r="Y309" s="240"/>
      <c r="Z309" s="241"/>
      <c r="AA309" s="242"/>
      <c r="AB309" s="26"/>
      <c r="AC309" s="27"/>
      <c r="AD309" s="36" t="str">
        <f t="shared" si="52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2"/>
      <c r="P310" s="148"/>
      <c r="Q310" s="39"/>
      <c r="R310" s="201"/>
      <c r="S310" s="202"/>
      <c r="T310" s="203"/>
      <c r="U310" s="204"/>
      <c r="V310" s="205"/>
      <c r="W310" s="238"/>
      <c r="X310" s="239"/>
      <c r="Y310" s="240"/>
      <c r="Z310" s="241"/>
      <c r="AA310" s="242"/>
      <c r="AB310" s="26"/>
      <c r="AC310" s="27"/>
      <c r="AD310" s="36" t="str">
        <f t="shared" si="52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2"/>
      <c r="P311" s="148"/>
      <c r="Q311" s="39"/>
      <c r="R311" s="201"/>
      <c r="S311" s="202"/>
      <c r="T311" s="203"/>
      <c r="U311" s="204"/>
      <c r="V311" s="205"/>
      <c r="W311" s="238"/>
      <c r="X311" s="239"/>
      <c r="Y311" s="240"/>
      <c r="Z311" s="241"/>
      <c r="AA311" s="242"/>
      <c r="AB311" s="26"/>
      <c r="AC311" s="27"/>
      <c r="AD311" s="36" t="str">
        <f t="shared" si="52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5"/>
      <c r="N312" s="156"/>
      <c r="O312" s="157"/>
      <c r="P312" s="158"/>
      <c r="Q312" s="159"/>
      <c r="R312" s="211"/>
      <c r="S312" s="212"/>
      <c r="T312" s="213"/>
      <c r="U312" s="214"/>
      <c r="V312" s="215"/>
      <c r="W312" s="252"/>
      <c r="X312" s="253"/>
      <c r="Y312" s="254"/>
      <c r="Z312" s="255"/>
      <c r="AA312" s="256"/>
      <c r="AB312" s="160"/>
      <c r="AC312" s="161"/>
      <c r="AD312" s="162" t="str">
        <f t="shared" si="52"/>
        <v/>
      </c>
      <c r="AE312" s="163"/>
      <c r="AF312" s="164"/>
      <c r="AG312" s="165"/>
      <c r="AH312" s="192"/>
      <c r="AI312" s="192"/>
      <c r="AJ312" s="192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42925</v>
      </c>
      <c r="H313" s="94"/>
      <c r="I313" s="97">
        <f>SUM(I3:I312)</f>
        <v>42235</v>
      </c>
      <c r="J313" s="98"/>
      <c r="K313" s="99">
        <f>SUM(K3:K312)</f>
        <v>38945.96</v>
      </c>
      <c r="L313" s="100">
        <f>SUM(L3:L312)</f>
        <v>3289.04</v>
      </c>
      <c r="M313" s="101"/>
      <c r="N313" s="153">
        <f>SUM(N3:N312)</f>
        <v>30882.32</v>
      </c>
      <c r="O313" s="101"/>
      <c r="P313" s="101"/>
      <c r="Q313" s="101"/>
      <c r="R313" s="216"/>
      <c r="S313" s="217">
        <f>SUM(S3:S312)</f>
        <v>5621.32</v>
      </c>
      <c r="T313" s="216"/>
      <c r="U313" s="216"/>
      <c r="V313" s="216"/>
      <c r="W313" s="257"/>
      <c r="X313" s="258">
        <f>SUM(X3:X312)</f>
        <v>2442.3199999999997</v>
      </c>
      <c r="Y313" s="257"/>
      <c r="Z313" s="257"/>
      <c r="AA313" s="257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>
        <f>COUNTA($A$3:$A$312)</f>
        <v>255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8"/>
      <c r="S314" s="219"/>
      <c r="T314" s="219"/>
      <c r="U314" s="220"/>
      <c r="V314" s="220"/>
      <c r="W314" s="259"/>
      <c r="X314" s="260"/>
      <c r="Y314" s="260"/>
      <c r="Z314" s="261"/>
      <c r="AA314" s="261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202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5" t="s">
        <v>826</v>
      </c>
      <c r="L315" s="93"/>
      <c r="N315" s="276">
        <f>SUMIF($M$3:$M$312,"Pass'Sport",$N$3:$N$312) + SUMIF($R$3:$R$312,"Pass'Sport",$S$3:$S$312) + SUMIF($W$3:$W$312,"Pass'Sport",$X$3:$X$312)</f>
        <v>1114</v>
      </c>
      <c r="O315" s="106"/>
      <c r="P315" s="106"/>
      <c r="Q315" s="106"/>
      <c r="R315" s="112"/>
      <c r="S315" s="220"/>
      <c r="T315" s="220"/>
      <c r="U315" s="220"/>
      <c r="V315" s="220"/>
      <c r="W315" s="112"/>
      <c r="X315" s="261"/>
      <c r="Y315" s="261"/>
      <c r="Z315" s="261"/>
      <c r="AA315" s="261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0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21"/>
      <c r="S316" s="220"/>
      <c r="T316" s="220"/>
      <c r="U316" s="220"/>
      <c r="V316" s="220"/>
      <c r="W316" s="262"/>
      <c r="X316" s="261"/>
      <c r="Y316" s="261"/>
      <c r="Z316" s="261"/>
      <c r="AA316" s="261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5" t="s">
        <v>827</v>
      </c>
      <c r="L317" s="93"/>
      <c r="N317" s="276">
        <f>SUMIF($AE$3:$AE$312,"",$AD$3:$AD$312)</f>
        <v>620</v>
      </c>
      <c r="O317" s="120"/>
      <c r="P317" s="120"/>
      <c r="Q317" s="120"/>
      <c r="R317" s="221"/>
      <c r="S317" s="222"/>
      <c r="T317" s="222"/>
      <c r="U317" s="222"/>
      <c r="V317" s="222"/>
      <c r="W317" s="262"/>
      <c r="X317" s="263"/>
      <c r="Y317" s="263"/>
      <c r="Z317" s="264"/>
      <c r="AA317" s="264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1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6"/>
      <c r="S318" s="220"/>
      <c r="T318" s="220"/>
      <c r="U318" s="220"/>
      <c r="V318" s="220"/>
      <c r="W318" s="262"/>
      <c r="X318" s="261"/>
      <c r="Y318" s="261"/>
      <c r="Z318" s="261"/>
      <c r="AA318" s="261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52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8" t="s">
        <v>828</v>
      </c>
      <c r="L319" s="123"/>
      <c r="M319" s="124"/>
      <c r="N319" s="279">
        <f>COUNTA($A$3:$A$312)-COUNTA($AH$3:$AH$312)</f>
        <v>118</v>
      </c>
      <c r="O319" s="120"/>
      <c r="P319" s="120"/>
      <c r="Q319" s="120"/>
      <c r="R319" s="221"/>
      <c r="S319" s="222"/>
      <c r="T319" s="222"/>
      <c r="U319" s="222"/>
      <c r="V319" s="222"/>
      <c r="W319" s="262"/>
      <c r="X319" s="263"/>
      <c r="Y319" s="263"/>
      <c r="Z319" s="264"/>
      <c r="AA319" s="264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3"/>
      <c r="S320" s="224"/>
      <c r="T320" s="224"/>
      <c r="U320" s="225"/>
      <c r="V320" s="225"/>
      <c r="W320" s="265"/>
      <c r="X320" s="266"/>
      <c r="Y320" s="266"/>
      <c r="Z320" s="267"/>
      <c r="AA320" s="267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14</v>
      </c>
      <c r="B321" s="186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6"/>
      <c r="S321" s="224"/>
      <c r="T321" s="224"/>
      <c r="U321" s="225"/>
      <c r="V321" s="225"/>
      <c r="W321" s="268"/>
      <c r="X321" s="266"/>
      <c r="Y321" s="266"/>
      <c r="Z321" s="267"/>
      <c r="AA321" s="267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207</v>
      </c>
      <c r="B322" s="186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0"/>
      <c r="S322" s="224"/>
      <c r="T322" s="224"/>
      <c r="U322" s="225"/>
      <c r="V322" s="225"/>
      <c r="W322" s="261"/>
      <c r="X322" s="266"/>
      <c r="Y322" s="266"/>
      <c r="Z322" s="267"/>
      <c r="AA322" s="267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15</v>
      </c>
      <c r="B323" s="186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0"/>
      <c r="S323" s="224"/>
      <c r="T323" s="224"/>
      <c r="U323" s="225"/>
      <c r="V323" s="225"/>
      <c r="W323" s="261"/>
      <c r="X323" s="266"/>
      <c r="Y323" s="266"/>
      <c r="Z323" s="267"/>
      <c r="AA323" s="267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3</v>
      </c>
      <c r="B324" s="186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0"/>
      <c r="S324" s="224"/>
      <c r="T324" s="224"/>
      <c r="U324" s="225"/>
      <c r="V324" s="225"/>
      <c r="W324" s="261"/>
      <c r="X324" s="266"/>
      <c r="Y324" s="266"/>
      <c r="Z324" s="267"/>
      <c r="AA324" s="267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11</v>
      </c>
      <c r="B325" s="186" t="s">
        <v>102</v>
      </c>
      <c r="C325" s="93"/>
      <c r="D325" s="115"/>
      <c r="E325" s="150" t="s">
        <v>105</v>
      </c>
      <c r="F325" s="113"/>
      <c r="G325" s="123">
        <f>I313/SUM($A$322:$A$325)</f>
        <v>178.96186440677965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0"/>
      <c r="S325" s="224"/>
      <c r="T325" s="224"/>
      <c r="U325" s="225"/>
      <c r="V325" s="225"/>
      <c r="W325" s="261"/>
      <c r="X325" s="266"/>
      <c r="Y325" s="266"/>
      <c r="Z325" s="267"/>
      <c r="AA325" s="267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5</v>
      </c>
      <c r="B326" s="186" t="s">
        <v>103</v>
      </c>
      <c r="C326" s="93"/>
      <c r="D326" s="115"/>
      <c r="E326" s="150" t="s">
        <v>104</v>
      </c>
      <c r="F326" s="113"/>
      <c r="G326" s="123">
        <f>$I$313/SUM($A$321:$A$326)</f>
        <v>165.62745098039215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0"/>
      <c r="S326" s="224"/>
      <c r="T326" s="224"/>
      <c r="U326" s="225"/>
      <c r="V326" s="225"/>
      <c r="W326" s="261"/>
      <c r="X326" s="266"/>
      <c r="Y326" s="266"/>
      <c r="Z326" s="267"/>
      <c r="AA326" s="267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0"/>
      <c r="S327" s="224"/>
      <c r="T327" s="224"/>
      <c r="U327" s="225"/>
      <c r="V327" s="225"/>
      <c r="W327" s="261"/>
      <c r="X327" s="266"/>
      <c r="Y327" s="266"/>
      <c r="Z327" s="267"/>
      <c r="AA327" s="267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0"/>
      <c r="S328" s="224"/>
      <c r="T328" s="224"/>
      <c r="U328" s="225"/>
      <c r="V328" s="225"/>
      <c r="W328" s="261"/>
      <c r="X328" s="266"/>
      <c r="Y328" s="266"/>
      <c r="Z328" s="267"/>
      <c r="AA328" s="267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0"/>
      <c r="S329" s="224"/>
      <c r="T329" s="224"/>
      <c r="U329" s="225"/>
      <c r="V329" s="225"/>
      <c r="W329" s="261"/>
      <c r="X329" s="266"/>
      <c r="Y329" s="266"/>
      <c r="Z329" s="267"/>
      <c r="AA329" s="267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0"/>
      <c r="S330" s="224"/>
      <c r="T330" s="224"/>
      <c r="U330" s="225"/>
      <c r="V330" s="225"/>
      <c r="W330" s="261"/>
      <c r="X330" s="266"/>
      <c r="Y330" s="266"/>
      <c r="Z330" s="267"/>
      <c r="AA330" s="267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0"/>
      <c r="S331" s="224"/>
      <c r="T331" s="224"/>
      <c r="U331" s="225"/>
      <c r="V331" s="225"/>
      <c r="W331" s="261"/>
      <c r="X331" s="266"/>
      <c r="Y331" s="266"/>
      <c r="Z331" s="267"/>
      <c r="AA331" s="267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0"/>
      <c r="S332" s="224"/>
      <c r="T332" s="224"/>
      <c r="U332" s="225"/>
      <c r="V332" s="225"/>
      <c r="W332" s="261"/>
      <c r="X332" s="266"/>
      <c r="Y332" s="266"/>
      <c r="Z332" s="267"/>
      <c r="AA332" s="267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0"/>
      <c r="S333" s="224"/>
      <c r="T333" s="224"/>
      <c r="U333" s="225"/>
      <c r="V333" s="225"/>
      <c r="W333" s="261"/>
      <c r="X333" s="266"/>
      <c r="Y333" s="266"/>
      <c r="Z333" s="267"/>
      <c r="AA333" s="267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0"/>
      <c r="S334" s="224"/>
      <c r="T334" s="224"/>
      <c r="U334" s="225"/>
      <c r="V334" s="225"/>
      <c r="W334" s="261"/>
      <c r="X334" s="266"/>
      <c r="Y334" s="266"/>
      <c r="Z334" s="267"/>
      <c r="AA334" s="267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0"/>
      <c r="S335" s="224"/>
      <c r="T335" s="224"/>
      <c r="U335" s="225"/>
      <c r="V335" s="225"/>
      <c r="W335" s="261"/>
      <c r="X335" s="266"/>
      <c r="Y335" s="266"/>
      <c r="Z335" s="267"/>
      <c r="AA335" s="267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0"/>
      <c r="S336" s="224"/>
      <c r="T336" s="224"/>
      <c r="U336" s="225"/>
      <c r="V336" s="225"/>
      <c r="W336" s="261"/>
      <c r="X336" s="266"/>
      <c r="Y336" s="266"/>
      <c r="Z336" s="267"/>
      <c r="AA336" s="267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5"/>
      <c r="S337" s="224"/>
      <c r="T337" s="224"/>
      <c r="U337" s="225"/>
      <c r="V337" s="225"/>
      <c r="W337" s="267"/>
      <c r="X337" s="266"/>
      <c r="Y337" s="266"/>
      <c r="Z337" s="267"/>
      <c r="AA337" s="267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5"/>
      <c r="S338" s="224"/>
      <c r="T338" s="224"/>
      <c r="U338" s="225"/>
      <c r="V338" s="225"/>
      <c r="W338" s="267"/>
      <c r="X338" s="266"/>
      <c r="Y338" s="266"/>
      <c r="Z338" s="267"/>
      <c r="AA338" s="267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5"/>
      <c r="S339" s="224"/>
      <c r="T339" s="224"/>
      <c r="U339" s="225"/>
      <c r="V339" s="225"/>
      <c r="W339" s="267"/>
      <c r="X339" s="266"/>
      <c r="Y339" s="266"/>
      <c r="Z339" s="267"/>
      <c r="AA339" s="267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5"/>
      <c r="S340" s="224"/>
      <c r="T340" s="224"/>
      <c r="U340" s="225"/>
      <c r="V340" s="225"/>
      <c r="W340" s="267"/>
      <c r="X340" s="266"/>
      <c r="Y340" s="266"/>
      <c r="Z340" s="267"/>
      <c r="AA340" s="267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5"/>
      <c r="S341" s="224"/>
      <c r="T341" s="224"/>
      <c r="U341" s="225"/>
      <c r="V341" s="225"/>
      <c r="W341" s="267"/>
      <c r="X341" s="266"/>
      <c r="Y341" s="266"/>
      <c r="Z341" s="267"/>
      <c r="AA341" s="267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5"/>
      <c r="S342" s="224"/>
      <c r="T342" s="224"/>
      <c r="U342" s="225"/>
      <c r="V342" s="225"/>
      <c r="W342" s="267"/>
      <c r="X342" s="266"/>
      <c r="Y342" s="266"/>
      <c r="Z342" s="267"/>
      <c r="AA342" s="267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5"/>
      <c r="S343" s="224"/>
      <c r="T343" s="224"/>
      <c r="U343" s="225"/>
      <c r="V343" s="225"/>
      <c r="W343" s="267"/>
      <c r="X343" s="266"/>
      <c r="Y343" s="266"/>
      <c r="Z343" s="267"/>
      <c r="AA343" s="267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5"/>
      <c r="S344" s="224"/>
      <c r="T344" s="224"/>
      <c r="U344" s="221"/>
      <c r="V344" s="221"/>
      <c r="W344" s="267"/>
      <c r="X344" s="266"/>
      <c r="Y344" s="266"/>
      <c r="Z344" s="262"/>
      <c r="AA344" s="262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5"/>
      <c r="S345" s="224"/>
      <c r="T345" s="224"/>
      <c r="U345" s="221"/>
      <c r="V345" s="221"/>
      <c r="W345" s="267"/>
      <c r="X345" s="266"/>
      <c r="Y345" s="266"/>
      <c r="Z345" s="262"/>
      <c r="AA345" s="262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5"/>
      <c r="S346" s="224"/>
      <c r="T346" s="224"/>
      <c r="U346" s="221"/>
      <c r="V346" s="221"/>
      <c r="W346" s="267"/>
      <c r="X346" s="266"/>
      <c r="Y346" s="266"/>
      <c r="Z346" s="262"/>
      <c r="AA346" s="262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5"/>
      <c r="S347" s="224"/>
      <c r="T347" s="224"/>
      <c r="U347" s="221"/>
      <c r="V347" s="221"/>
      <c r="W347" s="267"/>
      <c r="X347" s="266"/>
      <c r="Y347" s="266"/>
      <c r="Z347" s="262"/>
      <c r="AA347" s="262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6"/>
      <c r="S348" s="224"/>
      <c r="T348" s="224"/>
      <c r="U348" s="221"/>
      <c r="V348" s="221"/>
      <c r="W348" s="268"/>
      <c r="X348" s="266"/>
      <c r="Y348" s="266"/>
      <c r="Z348" s="262"/>
      <c r="AA348" s="262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7"/>
      <c r="S349" s="224"/>
      <c r="T349" s="224"/>
      <c r="U349" s="221"/>
      <c r="V349" s="221"/>
      <c r="W349" s="269"/>
      <c r="X349" s="266"/>
      <c r="Y349" s="266"/>
      <c r="Z349" s="262"/>
      <c r="AA349" s="262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1"/>
      <c r="S350" s="220"/>
      <c r="T350" s="220"/>
      <c r="U350" s="220"/>
      <c r="V350" s="220"/>
      <c r="W350" s="262"/>
      <c r="X350" s="261"/>
      <c r="Y350" s="261"/>
      <c r="Z350" s="261"/>
      <c r="AA350" s="261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1"/>
      <c r="S351" s="220"/>
      <c r="T351" s="220"/>
      <c r="U351" s="220"/>
      <c r="V351" s="220"/>
      <c r="W351" s="262"/>
      <c r="X351" s="261"/>
      <c r="Y351" s="261"/>
      <c r="Z351" s="261"/>
      <c r="AA351" s="261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9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5" priority="151">
      <formula>$I3=0</formula>
    </cfRule>
  </conditionalFormatting>
  <conditionalFormatting sqref="AD3:AG83 AD101:AG111 AD113:AG169 AD173:AG312">
    <cfRule type="expression" dxfId="184" priority="214">
      <formula>OR($AC3&lt;&gt;"Oui",$AD3=0)</formula>
    </cfRule>
  </conditionalFormatting>
  <conditionalFormatting sqref="L3:L83 L311:L312 L101:L111 L113:L169 L173:L280">
    <cfRule type="cellIs" dxfId="183" priority="212" operator="between">
      <formula>1</formula>
      <formula>250</formula>
    </cfRule>
  </conditionalFormatting>
  <conditionalFormatting sqref="K311:K312 K3:K83 K102:K111 K113:K169 K173:K280">
    <cfRule type="expression" dxfId="182" priority="210">
      <formula>AND($L3&gt;0,$L3&lt;&gt;"")</formula>
    </cfRule>
    <cfRule type="expression" dxfId="181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0" priority="209">
      <formula>AND($D3&lt;&gt;"",A3="")</formula>
    </cfRule>
  </conditionalFormatting>
  <conditionalFormatting sqref="O3:P4 O101:P111 O113:P169 O173:P312">
    <cfRule type="expression" dxfId="179" priority="205">
      <formula>OR($M3="",$M3="Espèces",$M3="Carte Bleue")</formula>
    </cfRule>
  </conditionalFormatting>
  <conditionalFormatting sqref="T3:U4 T101:U111 T113:U169 T173:U312">
    <cfRule type="expression" dxfId="178" priority="204">
      <formula>OR($R3="",$R3="Espèces",$R3="Indemnisation",$R3="Pass'Sport",$R3="Carte Bleue")</formula>
    </cfRule>
  </conditionalFormatting>
  <conditionalFormatting sqref="Y3:Z4 Z97 Y98:Z111 Y114:Z169 Y173:Z312">
    <cfRule type="expression" dxfId="177" priority="206">
      <formula>OR($W3="",$W3="Espèces",$W3="Carte Bleue")</formula>
    </cfRule>
  </conditionalFormatting>
  <conditionalFormatting sqref="N3:N4 N101:N111 N113:N169 Q3:Q169 Q173:Q312 N173:N312">
    <cfRule type="expression" dxfId="176" priority="203">
      <formula>$M3=""</formula>
    </cfRule>
  </conditionalFormatting>
  <conditionalFormatting sqref="S3:S4 S101:S111 V3:V111 V113:V169 S113:S169 S173:S312 V173:V312">
    <cfRule type="expression" dxfId="175" priority="202">
      <formula>$R3=""</formula>
    </cfRule>
  </conditionalFormatting>
  <conditionalFormatting sqref="X3:X4 X101:X111 AA3:AA111 AA113:AA169 X114:X169 X173:X312 AA173:AA312">
    <cfRule type="expression" dxfId="174" priority="201">
      <formula>$W3=""</formula>
    </cfRule>
  </conditionalFormatting>
  <conditionalFormatting sqref="K281:L310">
    <cfRule type="expression" dxfId="173" priority="199">
      <formula>$I281=0</formula>
    </cfRule>
  </conditionalFormatting>
  <conditionalFormatting sqref="L281:L310">
    <cfRule type="cellIs" dxfId="172" priority="197" operator="between">
      <formula>1</formula>
      <formula>250</formula>
    </cfRule>
  </conditionalFormatting>
  <conditionalFormatting sqref="K281:K310">
    <cfRule type="expression" dxfId="171" priority="195">
      <formula>AND($L281&gt;0,$L281&lt;&gt;"")</formula>
    </cfRule>
    <cfRule type="expression" dxfId="170" priority="196">
      <formula>$I281&gt;0</formula>
    </cfRule>
  </conditionalFormatting>
  <conditionalFormatting sqref="A281:A310 H281:H310 C281:C310 E281:F310">
    <cfRule type="expression" dxfId="169" priority="194">
      <formula>AND($D281&lt;&gt;"",A281="")</formula>
    </cfRule>
  </conditionalFormatting>
  <conditionalFormatting sqref="A12 C12 E12:F12">
    <cfRule type="expression" dxfId="168" priority="186">
      <formula>AND($D12&lt;&gt;"",A12="")</formula>
    </cfRule>
  </conditionalFormatting>
  <conditionalFormatting sqref="M3:M4 M101:M111 M113:M169 M173:M312">
    <cfRule type="expression" dxfId="167" priority="175">
      <formula>AND($I3&gt;0,$M3="")</formula>
    </cfRule>
  </conditionalFormatting>
  <conditionalFormatting sqref="Q3:Q4 Q101:Q111 Q113:Q169 Q173:Q312">
    <cfRule type="expression" dxfId="166" priority="172">
      <formula>AND($M3&lt;&gt;"",$Q3="")</formula>
    </cfRule>
  </conditionalFormatting>
  <conditionalFormatting sqref="N3:N4 N101:N111 N113:N169 N173:N312">
    <cfRule type="expression" dxfId="165" priority="171">
      <formula>AND($M3&lt;&gt;"",$N3="")</formula>
    </cfRule>
  </conditionalFormatting>
  <conditionalFormatting sqref="O3:O4 O101:O111 O113:O169 O173:O312">
    <cfRule type="expression" dxfId="164" priority="170">
      <formula>AND($M3="Chèque",$O3="")</formula>
    </cfRule>
  </conditionalFormatting>
  <conditionalFormatting sqref="P3:P4 P101:P111 P113:P169 P173:P312">
    <cfRule type="expression" dxfId="163" priority="169">
      <formula>AND($M3="Chèque",$P3="")</formula>
    </cfRule>
  </conditionalFormatting>
  <conditionalFormatting sqref="R3:R4 R101:R111 R113:R169 R173:R312">
    <cfRule type="expression" dxfId="162" priority="168">
      <formula>AND($I3&gt;0,$L3&gt;0,$M3&lt;&gt;"",$R3="")</formula>
    </cfRule>
  </conditionalFormatting>
  <conditionalFormatting sqref="M5:AB83">
    <cfRule type="expression" dxfId="161" priority="167">
      <formula>$I5=0</formula>
    </cfRule>
  </conditionalFormatting>
  <conditionalFormatting sqref="AD5:AG83 AD101:AG111 AD113:AG169 AD173:AG312">
    <cfRule type="expression" dxfId="160" priority="166">
      <formula>$AC5&lt;&gt;"Oui"</formula>
    </cfRule>
  </conditionalFormatting>
  <conditionalFormatting sqref="O5:P83">
    <cfRule type="expression" dxfId="159" priority="164">
      <formula>OR($M5="",$M5="Espèces",$M5="Carte Bleue")</formula>
    </cfRule>
  </conditionalFormatting>
  <conditionalFormatting sqref="T5:U83">
    <cfRule type="expression" dxfId="158" priority="163">
      <formula>OR($R5="",$R5="Espèces",$R5="Carte Bleue")</formula>
    </cfRule>
  </conditionalFormatting>
  <conditionalFormatting sqref="Y5:Z83">
    <cfRule type="expression" dxfId="157" priority="165">
      <formula>OR($W5="",$W5="Espèces",$W5="Carte Bleue")</formula>
    </cfRule>
  </conditionalFormatting>
  <conditionalFormatting sqref="N5:N83">
    <cfRule type="expression" dxfId="156" priority="162">
      <formula>$M5=""</formula>
    </cfRule>
  </conditionalFormatting>
  <conditionalFormatting sqref="S5:S83">
    <cfRule type="expression" dxfId="155" priority="161">
      <formula>$R5=""</formula>
    </cfRule>
  </conditionalFormatting>
  <conditionalFormatting sqref="X5:X83">
    <cfRule type="expression" dxfId="154" priority="160">
      <formula>$W5=""</formula>
    </cfRule>
  </conditionalFormatting>
  <conditionalFormatting sqref="M5:M83">
    <cfRule type="expression" dxfId="153" priority="159">
      <formula>AND($I5&gt;0,$M5="")</formula>
    </cfRule>
  </conditionalFormatting>
  <conditionalFormatting sqref="Q5:Q83">
    <cfRule type="expression" dxfId="152" priority="158">
      <formula>AND($M5&lt;&gt;"",$Q5="")</formula>
    </cfRule>
  </conditionalFormatting>
  <conditionalFormatting sqref="N5:N83">
    <cfRule type="expression" dxfId="151" priority="157">
      <formula>AND($M5&lt;&gt;"",$N5="")</formula>
    </cfRule>
  </conditionalFormatting>
  <conditionalFormatting sqref="O5:O83">
    <cfRule type="expression" dxfId="150" priority="156">
      <formula>AND($M5="Chèque",$O5="")</formula>
    </cfRule>
  </conditionalFormatting>
  <conditionalFormatting sqref="P5:P83">
    <cfRule type="expression" dxfId="149" priority="155">
      <formula>AND($M5="Chèque",$P5="")</formula>
    </cfRule>
  </conditionalFormatting>
  <conditionalFormatting sqref="R5:R83">
    <cfRule type="expression" dxfId="148" priority="154">
      <formula>AND($I5&gt;0,$L5&gt;0,$M5&lt;&gt;"",$R5="")</formula>
    </cfRule>
  </conditionalFormatting>
  <conditionalFormatting sqref="AE3:AG83 AE101:AG111 AE113:AG169 AE173:AG312">
    <cfRule type="expression" dxfId="147" priority="153">
      <formula>AND(VALUE($AD3)&gt;0,AE3="")</formula>
    </cfRule>
  </conditionalFormatting>
  <conditionalFormatting sqref="AD3:AD83 AD101:AD111 AD113:AD169 AD173:AD312">
    <cfRule type="expression" dxfId="146" priority="152">
      <formula>AND(VALUE($AD3)&gt;0,OR($AE3="",$AF3=""))</formula>
    </cfRule>
  </conditionalFormatting>
  <conditionalFormatting sqref="AB3:AB83 AB101:AB111 AB113:AB169 AB173:AB312">
    <cfRule type="expression" dxfId="145" priority="215">
      <formula>$F3&lt;VALUE("01/01/2006")</formula>
    </cfRule>
  </conditionalFormatting>
  <conditionalFormatting sqref="K84:L100">
    <cfRule type="expression" dxfId="144" priority="126">
      <formula>$I84=0</formula>
    </cfRule>
  </conditionalFormatting>
  <conditionalFormatting sqref="AD84:AG100">
    <cfRule type="expression" dxfId="143" priority="148">
      <formula>OR($AC84&lt;&gt;"Oui",$AD84=0)</formula>
    </cfRule>
  </conditionalFormatting>
  <conditionalFormatting sqref="L84:L100">
    <cfRule type="cellIs" dxfId="142" priority="147" operator="between">
      <formula>1</formula>
      <formula>250</formula>
    </cfRule>
  </conditionalFormatting>
  <conditionalFormatting sqref="K84:K101">
    <cfRule type="expression" dxfId="141" priority="145">
      <formula>AND($L84&gt;0,$L84&lt;&gt;"")</formula>
    </cfRule>
    <cfRule type="expression" dxfId="140" priority="146">
      <formula>$I84&gt;0</formula>
    </cfRule>
  </conditionalFormatting>
  <conditionalFormatting sqref="H84:H100 A84:A100 C84:C100 E84:F100">
    <cfRule type="expression" dxfId="139" priority="144">
      <formula>AND($D84&lt;&gt;"",A84="")</formula>
    </cfRule>
  </conditionalFormatting>
  <conditionalFormatting sqref="M84:AB96">
    <cfRule type="expression" dxfId="138" priority="142">
      <formula>$I84=0</formula>
    </cfRule>
  </conditionalFormatting>
  <conditionalFormatting sqref="AD84:AG100">
    <cfRule type="expression" dxfId="137" priority="141">
      <formula>$AC84&lt;&gt;"Oui"</formula>
    </cfRule>
  </conditionalFormatting>
  <conditionalFormatting sqref="O84:P100">
    <cfRule type="expression" dxfId="136" priority="139">
      <formula>OR($M84="",$M84="Espèces",$M84="Carte Bleue")</formula>
    </cfRule>
  </conditionalFormatting>
  <conditionalFormatting sqref="T84:U100">
    <cfRule type="expression" dxfId="135" priority="138">
      <formula>OR($R84="",$R84="Espèces",$R84="Carte Bleue")</formula>
    </cfRule>
  </conditionalFormatting>
  <conditionalFormatting sqref="Y84:Z96">
    <cfRule type="expression" dxfId="134" priority="140">
      <formula>OR($W84="",$W84="Espèces",$W84="Carte Bleue")</formula>
    </cfRule>
  </conditionalFormatting>
  <conditionalFormatting sqref="N84:N100">
    <cfRule type="expression" dxfId="133" priority="137">
      <formula>$M84=""</formula>
    </cfRule>
  </conditionalFormatting>
  <conditionalFormatting sqref="S84:S100">
    <cfRule type="expression" dxfId="132" priority="136">
      <formula>$R84=""</formula>
    </cfRule>
  </conditionalFormatting>
  <conditionalFormatting sqref="X84:X100">
    <cfRule type="expression" dxfId="131" priority="135">
      <formula>$W84=""</formula>
    </cfRule>
  </conditionalFormatting>
  <conditionalFormatting sqref="M84:M100">
    <cfRule type="expression" dxfId="130" priority="134">
      <formula>AND($I84&gt;0,$M84="")</formula>
    </cfRule>
  </conditionalFormatting>
  <conditionalFormatting sqref="Q84:Q100">
    <cfRule type="expression" dxfId="129" priority="133">
      <formula>AND($M84&lt;&gt;"",$Q84="")</formula>
    </cfRule>
  </conditionalFormatting>
  <conditionalFormatting sqref="N84:N100">
    <cfRule type="expression" dxfId="128" priority="132">
      <formula>AND($M84&lt;&gt;"",$N84="")</formula>
    </cfRule>
  </conditionalFormatting>
  <conditionalFormatting sqref="O84:O100">
    <cfRule type="expression" dxfId="127" priority="131">
      <formula>AND($M84="Chèque",$O84="")</formula>
    </cfRule>
  </conditionalFormatting>
  <conditionalFormatting sqref="P84:P100">
    <cfRule type="expression" dxfId="126" priority="130">
      <formula>AND($M84="Chèque",$P84="")</formula>
    </cfRule>
  </conditionalFormatting>
  <conditionalFormatting sqref="R84:R100">
    <cfRule type="expression" dxfId="125" priority="129">
      <formula>AND($I84&gt;0,$L84&gt;0,$M84&lt;&gt;"",$R84="")</formula>
    </cfRule>
  </conditionalFormatting>
  <conditionalFormatting sqref="AE84:AG100">
    <cfRule type="expression" dxfId="124" priority="128">
      <formula>AND(VALUE($AD84)&gt;0,AE84="")</formula>
    </cfRule>
  </conditionalFormatting>
  <conditionalFormatting sqref="AD84:AD100">
    <cfRule type="expression" dxfId="123" priority="127">
      <formula>AND(VALUE($AD84)&gt;0,OR($AE84="",$AF84=""))</formula>
    </cfRule>
  </conditionalFormatting>
  <conditionalFormatting sqref="AB84:AB100">
    <cfRule type="expression" dxfId="122" priority="149">
      <formula>$F84&lt;VALUE("01/01/2006")</formula>
    </cfRule>
  </conditionalFormatting>
  <conditionalFormatting sqref="T97">
    <cfRule type="expression" dxfId="121" priority="125">
      <formula>OR($M97="",$M97="Espèces",$M97="Indemnisation",$M97="Pass'Sport",$M97="Carte Bleue")</formula>
    </cfRule>
  </conditionalFormatting>
  <conditionalFormatting sqref="T97">
    <cfRule type="expression" dxfId="120" priority="124">
      <formula>AND($M97="Chèque",$O97="")</formula>
    </cfRule>
  </conditionalFormatting>
  <conditionalFormatting sqref="B311:B312 B3:B11 B13:B111 B113:B169 B173:B280">
    <cfRule type="expression" dxfId="119" priority="123">
      <formula>AND($D3&lt;&gt;"",B3="")</formula>
    </cfRule>
  </conditionalFormatting>
  <conditionalFormatting sqref="B281:B310">
    <cfRule type="expression" dxfId="118" priority="122">
      <formula>AND($D281&lt;&gt;"",B281="")</formula>
    </cfRule>
  </conditionalFormatting>
  <conditionalFormatting sqref="B12">
    <cfRule type="expression" dxfId="117" priority="121">
      <formula>AND($D12&lt;&gt;"",B12="")</formula>
    </cfRule>
  </conditionalFormatting>
  <conditionalFormatting sqref="K101">
    <cfRule type="expression" dxfId="116" priority="120">
      <formula>$I101=0</formula>
    </cfRule>
  </conditionalFormatting>
  <conditionalFormatting sqref="J3:J111 J113:J169 J173:J312">
    <cfRule type="expression" dxfId="115" priority="217">
      <formula>OR($I3=0,$D3="")</formula>
    </cfRule>
  </conditionalFormatting>
  <conditionalFormatting sqref="AH3:AH312">
    <cfRule type="expression" dxfId="114" priority="250">
      <formula>AND($D3&lt;&gt;"",$AH3="")</formula>
    </cfRule>
  </conditionalFormatting>
  <conditionalFormatting sqref="J112">
    <cfRule type="expression" dxfId="113" priority="119">
      <formula>OR($I112=0,$D112="")</formula>
    </cfRule>
  </conditionalFormatting>
  <conditionalFormatting sqref="K112:L112">
    <cfRule type="expression" dxfId="112" priority="95">
      <formula>$I112=0</formula>
    </cfRule>
  </conditionalFormatting>
  <conditionalFormatting sqref="AD112:AG112">
    <cfRule type="expression" dxfId="111" priority="117">
      <formula>OR($AC112&lt;&gt;"Oui",$AD112=0)</formula>
    </cfRule>
  </conditionalFormatting>
  <conditionalFormatting sqref="L112">
    <cfRule type="cellIs" dxfId="110" priority="116" operator="between">
      <formula>1</formula>
      <formula>250</formula>
    </cfRule>
  </conditionalFormatting>
  <conditionalFormatting sqref="K112">
    <cfRule type="expression" dxfId="109" priority="114">
      <formula>AND($L112&gt;0,$L112&lt;&gt;"")</formula>
    </cfRule>
    <cfRule type="expression" dxfId="108" priority="115">
      <formula>$I112&gt;0</formula>
    </cfRule>
  </conditionalFormatting>
  <conditionalFormatting sqref="H112 E112:F112 A112:C112">
    <cfRule type="expression" dxfId="107" priority="113">
      <formula>AND($D112&lt;&gt;"",A112="")</formula>
    </cfRule>
  </conditionalFormatting>
  <conditionalFormatting sqref="M112:P112 R112:AB112">
    <cfRule type="expression" dxfId="106" priority="111">
      <formula>$I112=0</formula>
    </cfRule>
  </conditionalFormatting>
  <conditionalFormatting sqref="AD112:AG112">
    <cfRule type="expression" dxfId="105" priority="110">
      <formula>$AC112&lt;&gt;"Oui"</formula>
    </cfRule>
  </conditionalFormatting>
  <conditionalFormatting sqref="O112:P112">
    <cfRule type="expression" dxfId="104" priority="108">
      <formula>OR($M112="",$M112="Espèces",$M112="Carte Bleue")</formula>
    </cfRule>
  </conditionalFormatting>
  <conditionalFormatting sqref="T112:U112">
    <cfRule type="expression" dxfId="103" priority="107">
      <formula>OR($R112="",$R112="Espèces",$R112="Carte Bleue")</formula>
    </cfRule>
  </conditionalFormatting>
  <conditionalFormatting sqref="Y112:Z112">
    <cfRule type="expression" dxfId="102" priority="109">
      <formula>OR($W112="",$W112="Espèces",$W112="Carte Bleue")</formula>
    </cfRule>
  </conditionalFormatting>
  <conditionalFormatting sqref="N112">
    <cfRule type="expression" dxfId="101" priority="106">
      <formula>$M112=""</formula>
    </cfRule>
  </conditionalFormatting>
  <conditionalFormatting sqref="S112 V112">
    <cfRule type="expression" dxfId="100" priority="105">
      <formula>$R112=""</formula>
    </cfRule>
  </conditionalFormatting>
  <conditionalFormatting sqref="X112 AA112">
    <cfRule type="expression" dxfId="99" priority="104">
      <formula>$W112=""</formula>
    </cfRule>
  </conditionalFormatting>
  <conditionalFormatting sqref="M112">
    <cfRule type="expression" dxfId="98" priority="103">
      <formula>AND($I112&gt;0,$M112="")</formula>
    </cfRule>
  </conditionalFormatting>
  <conditionalFormatting sqref="N112">
    <cfRule type="expression" dxfId="97" priority="101">
      <formula>AND($M112&lt;&gt;"",$N112="")</formula>
    </cfRule>
  </conditionalFormatting>
  <conditionalFormatting sqref="O112">
    <cfRule type="expression" dxfId="96" priority="100">
      <formula>AND($M112="Chèque",$O112="")</formula>
    </cfRule>
  </conditionalFormatting>
  <conditionalFormatting sqref="P112">
    <cfRule type="expression" dxfId="95" priority="99">
      <formula>AND($M112="Chèque",$P112="")</formula>
    </cfRule>
  </conditionalFormatting>
  <conditionalFormatting sqref="R112">
    <cfRule type="expression" dxfId="94" priority="98">
      <formula>AND($I112&gt;0,$L112&gt;0,$M112&lt;&gt;"",$R112="")</formula>
    </cfRule>
  </conditionalFormatting>
  <conditionalFormatting sqref="AE112:AG112">
    <cfRule type="expression" dxfId="93" priority="97">
      <formula>AND(VALUE($AD112)&gt;0,AE112="")</formula>
    </cfRule>
  </conditionalFormatting>
  <conditionalFormatting sqref="AD112">
    <cfRule type="expression" dxfId="92" priority="96">
      <formula>AND(VALUE($AD112)&gt;0,OR($AE112="",$AF112=""))</formula>
    </cfRule>
  </conditionalFormatting>
  <conditionalFormatting sqref="AB112">
    <cfRule type="expression" dxfId="91" priority="118">
      <formula>$F112&lt;VALUE("01/01/2006")</formula>
    </cfRule>
  </conditionalFormatting>
  <conditionalFormatting sqref="Q112">
    <cfRule type="expression" dxfId="90" priority="94">
      <formula>$I112=0</formula>
    </cfRule>
  </conditionalFormatting>
  <conditionalFormatting sqref="Q112">
    <cfRule type="expression" dxfId="89" priority="93">
      <formula>AND($M112&lt;&gt;"",$Q112="")</formula>
    </cfRule>
  </conditionalFormatting>
  <conditionalFormatting sqref="T113:U113">
    <cfRule type="expression" dxfId="88" priority="92">
      <formula>OR($R113="",$R113="Espèces",$R113="Carte Bleue")</formula>
    </cfRule>
  </conditionalFormatting>
  <conditionalFormatting sqref="S113">
    <cfRule type="expression" dxfId="87" priority="91">
      <formula>$M113=""</formula>
    </cfRule>
  </conditionalFormatting>
  <conditionalFormatting sqref="R113">
    <cfRule type="expression" dxfId="86" priority="90">
      <formula>AND($I113&gt;0,$M113="")</formula>
    </cfRule>
  </conditionalFormatting>
  <conditionalFormatting sqref="S113">
    <cfRule type="expression" dxfId="85" priority="89">
      <formula>AND($M113&lt;&gt;"",$N113="")</formula>
    </cfRule>
  </conditionalFormatting>
  <conditionalFormatting sqref="T113">
    <cfRule type="expression" dxfId="84" priority="88">
      <formula>AND($M113="Chèque",$O113="")</formula>
    </cfRule>
  </conditionalFormatting>
  <conditionalFormatting sqref="U113">
    <cfRule type="expression" dxfId="83" priority="87">
      <formula>AND($M113="Chèque",$P113="")</formula>
    </cfRule>
  </conditionalFormatting>
  <conditionalFormatting sqref="S114">
    <cfRule type="expression" dxfId="82" priority="86">
      <formula>$M114=""</formula>
    </cfRule>
  </conditionalFormatting>
  <conditionalFormatting sqref="S114">
    <cfRule type="expression" dxfId="81" priority="85">
      <formula>AND($M114&lt;&gt;"",$N114="")</formula>
    </cfRule>
  </conditionalFormatting>
  <conditionalFormatting sqref="A149:A150">
    <cfRule type="expression" dxfId="80" priority="252">
      <formula>AND($D148&lt;&gt;"",A149="")</formula>
    </cfRule>
  </conditionalFormatting>
  <conditionalFormatting sqref="K170:L170">
    <cfRule type="expression" dxfId="79" priority="56">
      <formula>$I170=0</formula>
    </cfRule>
  </conditionalFormatting>
  <conditionalFormatting sqref="AD170:AG170">
    <cfRule type="expression" dxfId="78" priority="80">
      <formula>OR($AC170&lt;&gt;"Oui",$AD170=0)</formula>
    </cfRule>
  </conditionalFormatting>
  <conditionalFormatting sqref="L170">
    <cfRule type="cellIs" dxfId="77" priority="79" operator="between">
      <formula>1</formula>
      <formula>250</formula>
    </cfRule>
  </conditionalFormatting>
  <conditionalFormatting sqref="K170">
    <cfRule type="expression" dxfId="76" priority="77">
      <formula>AND($L170&gt;0,$L170&lt;&gt;"")</formula>
    </cfRule>
    <cfRule type="expression" dxfId="75" priority="78">
      <formula>$I170&gt;0</formula>
    </cfRule>
  </conditionalFormatting>
  <conditionalFormatting sqref="H170 A170 C170 E170:F170">
    <cfRule type="expression" dxfId="74" priority="76">
      <formula>AND($D170&lt;&gt;"",A170="")</formula>
    </cfRule>
  </conditionalFormatting>
  <conditionalFormatting sqref="Q170">
    <cfRule type="expression" dxfId="73" priority="75">
      <formula>$M170=""</formula>
    </cfRule>
  </conditionalFormatting>
  <conditionalFormatting sqref="V170">
    <cfRule type="expression" dxfId="72" priority="74">
      <formula>$R170=""</formula>
    </cfRule>
  </conditionalFormatting>
  <conditionalFormatting sqref="AA170">
    <cfRule type="expression" dxfId="71" priority="73">
      <formula>$W170=""</formula>
    </cfRule>
  </conditionalFormatting>
  <conditionalFormatting sqref="M170:AB170">
    <cfRule type="expression" dxfId="70" priority="72">
      <formula>$I170=0</formula>
    </cfRule>
  </conditionalFormatting>
  <conditionalFormatting sqref="AD170:AG170">
    <cfRule type="expression" dxfId="69" priority="71">
      <formula>$AC170&lt;&gt;"Oui"</formula>
    </cfRule>
  </conditionalFormatting>
  <conditionalFormatting sqref="O170:P170">
    <cfRule type="expression" dxfId="68" priority="69">
      <formula>OR($M170="",$M170="Espèces",$M170="Carte Bleue")</formula>
    </cfRule>
  </conditionalFormatting>
  <conditionalFormatting sqref="T170:U170">
    <cfRule type="expression" dxfId="67" priority="68">
      <formula>OR($R170="",$R170="Espèces",$R170="Carte Bleue")</formula>
    </cfRule>
  </conditionalFormatting>
  <conditionalFormatting sqref="Y170:Z170">
    <cfRule type="expression" dxfId="66" priority="70">
      <formula>OR($W170="",$W170="Espèces",$W170="Carte Bleue")</formula>
    </cfRule>
  </conditionalFormatting>
  <conditionalFormatting sqref="N170">
    <cfRule type="expression" dxfId="65" priority="67">
      <formula>$M170=""</formula>
    </cfRule>
  </conditionalFormatting>
  <conditionalFormatting sqref="S170">
    <cfRule type="expression" dxfId="64" priority="66">
      <formula>$R170=""</formula>
    </cfRule>
  </conditionalFormatting>
  <conditionalFormatting sqref="X170">
    <cfRule type="expression" dxfId="63" priority="65">
      <formula>$W170=""</formula>
    </cfRule>
  </conditionalFormatting>
  <conditionalFormatting sqref="M170">
    <cfRule type="expression" dxfId="62" priority="64">
      <formula>AND($I170&gt;0,$M170="")</formula>
    </cfRule>
  </conditionalFormatting>
  <conditionalFormatting sqref="Q170">
    <cfRule type="expression" dxfId="61" priority="63">
      <formula>AND($M170&lt;&gt;"",$Q170="")</formula>
    </cfRule>
  </conditionalFormatting>
  <conditionalFormatting sqref="N170">
    <cfRule type="expression" dxfId="60" priority="62">
      <formula>AND($M170&lt;&gt;"",$N170="")</formula>
    </cfRule>
  </conditionalFormatting>
  <conditionalFormatting sqref="O170">
    <cfRule type="expression" dxfId="59" priority="61">
      <formula>AND($M170="Chèque",$O170="")</formula>
    </cfRule>
  </conditionalFormatting>
  <conditionalFormatting sqref="P170">
    <cfRule type="expression" dxfId="58" priority="60">
      <formula>AND($M170="Chèque",$P170="")</formula>
    </cfRule>
  </conditionalFormatting>
  <conditionalFormatting sqref="R170">
    <cfRule type="expression" dxfId="57" priority="59">
      <formula>AND($I170&gt;0,$L170&gt;0,$M170&lt;&gt;"",$R170="")</formula>
    </cfRule>
  </conditionalFormatting>
  <conditionalFormatting sqref="AE170:AG170">
    <cfRule type="expression" dxfId="56" priority="58">
      <formula>AND(VALUE($AD170)&gt;0,AE170="")</formula>
    </cfRule>
  </conditionalFormatting>
  <conditionalFormatting sqref="AD170">
    <cfRule type="expression" dxfId="55" priority="57">
      <formula>AND(VALUE($AD170)&gt;0,OR($AE170="",$AF170=""))</formula>
    </cfRule>
  </conditionalFormatting>
  <conditionalFormatting sqref="AB170">
    <cfRule type="expression" dxfId="54" priority="81">
      <formula>$F170&lt;VALUE("01/01/2006")</formula>
    </cfRule>
  </conditionalFormatting>
  <conditionalFormatting sqref="B170">
    <cfRule type="expression" dxfId="53" priority="55">
      <formula>AND($D170&lt;&gt;"",B170="")</formula>
    </cfRule>
  </conditionalFormatting>
  <conditionalFormatting sqref="J170">
    <cfRule type="expression" dxfId="52" priority="82">
      <formula>OR($I170=0,$D170="")</formula>
    </cfRule>
  </conditionalFormatting>
  <conditionalFormatting sqref="K171:L171">
    <cfRule type="expression" dxfId="51" priority="27">
      <formula>$I171=0</formula>
    </cfRule>
  </conditionalFormatting>
  <conditionalFormatting sqref="AD171:AG171">
    <cfRule type="expression" dxfId="50" priority="51">
      <formula>OR($AC171&lt;&gt;"Oui",$AD171=0)</formula>
    </cfRule>
  </conditionalFormatting>
  <conditionalFormatting sqref="L171">
    <cfRule type="cellIs" dxfId="49" priority="50" operator="between">
      <formula>1</formula>
      <formula>250</formula>
    </cfRule>
  </conditionalFormatting>
  <conditionalFormatting sqref="K171">
    <cfRule type="expression" dxfId="48" priority="48">
      <formula>AND($L171&gt;0,$L171&lt;&gt;"")</formula>
    </cfRule>
    <cfRule type="expression" dxfId="47" priority="49">
      <formula>$I171&gt;0</formula>
    </cfRule>
  </conditionalFormatting>
  <conditionalFormatting sqref="H171 A171 C171 E171:F171">
    <cfRule type="expression" dxfId="46" priority="47">
      <formula>AND($D171&lt;&gt;"",A171="")</formula>
    </cfRule>
  </conditionalFormatting>
  <conditionalFormatting sqref="Q171">
    <cfRule type="expression" dxfId="45" priority="46">
      <formula>$M171=""</formula>
    </cfRule>
  </conditionalFormatting>
  <conditionalFormatting sqref="V171">
    <cfRule type="expression" dxfId="44" priority="45">
      <formula>$R171=""</formula>
    </cfRule>
  </conditionalFormatting>
  <conditionalFormatting sqref="AA171">
    <cfRule type="expression" dxfId="43" priority="44">
      <formula>$W171=""</formula>
    </cfRule>
  </conditionalFormatting>
  <conditionalFormatting sqref="M171:AB171">
    <cfRule type="expression" dxfId="42" priority="43">
      <formula>$I171=0</formula>
    </cfRule>
  </conditionalFormatting>
  <conditionalFormatting sqref="AD171:AG171">
    <cfRule type="expression" dxfId="41" priority="42">
      <formula>$AC171&lt;&gt;"Oui"</formula>
    </cfRule>
  </conditionalFormatting>
  <conditionalFormatting sqref="O171:P171">
    <cfRule type="expression" dxfId="40" priority="40">
      <formula>OR($M171="",$M171="Espèces",$M171="Carte Bleue")</formula>
    </cfRule>
  </conditionalFormatting>
  <conditionalFormatting sqref="T171:U171">
    <cfRule type="expression" dxfId="39" priority="39">
      <formula>OR($R171="",$R171="Espèces",$R171="Carte Bleue")</formula>
    </cfRule>
  </conditionalFormatting>
  <conditionalFormatting sqref="Y171:Z171">
    <cfRule type="expression" dxfId="38" priority="41">
      <formula>OR($W171="",$W171="Espèces",$W171="Carte Bleue")</formula>
    </cfRule>
  </conditionalFormatting>
  <conditionalFormatting sqref="N171">
    <cfRule type="expression" dxfId="37" priority="38">
      <formula>$M171=""</formula>
    </cfRule>
  </conditionalFormatting>
  <conditionalFormatting sqref="S171">
    <cfRule type="expression" dxfId="36" priority="37">
      <formula>$R171=""</formula>
    </cfRule>
  </conditionalFormatting>
  <conditionalFormatting sqref="X171">
    <cfRule type="expression" dxfId="35" priority="36">
      <formula>$W171=""</formula>
    </cfRule>
  </conditionalFormatting>
  <conditionalFormatting sqref="M171">
    <cfRule type="expression" dxfId="34" priority="35">
      <formula>AND($I171&gt;0,$M171="")</formula>
    </cfRule>
  </conditionalFormatting>
  <conditionalFormatting sqref="Q171">
    <cfRule type="expression" dxfId="33" priority="34">
      <formula>AND($M171&lt;&gt;"",$Q171="")</formula>
    </cfRule>
  </conditionalFormatting>
  <conditionalFormatting sqref="N171">
    <cfRule type="expression" dxfId="32" priority="33">
      <formula>AND($M171&lt;&gt;"",$N171="")</formula>
    </cfRule>
  </conditionalFormatting>
  <conditionalFormatting sqref="O171">
    <cfRule type="expression" dxfId="31" priority="32">
      <formula>AND($M171="Chèque",$O171="")</formula>
    </cfRule>
  </conditionalFormatting>
  <conditionalFormatting sqref="P171">
    <cfRule type="expression" dxfId="30" priority="31">
      <formula>AND($M171="Chèque",$P171="")</formula>
    </cfRule>
  </conditionalFormatting>
  <conditionalFormatting sqref="R171">
    <cfRule type="expression" dxfId="29" priority="30">
      <formula>AND($I171&gt;0,$L171&gt;0,$M171&lt;&gt;"",$R171="")</formula>
    </cfRule>
  </conditionalFormatting>
  <conditionalFormatting sqref="AE171:AG171">
    <cfRule type="expression" dxfId="28" priority="29">
      <formula>AND(VALUE($AD171)&gt;0,AE171="")</formula>
    </cfRule>
  </conditionalFormatting>
  <conditionalFormatting sqref="AD171">
    <cfRule type="expression" dxfId="27" priority="28">
      <formula>AND(VALUE($AD171)&gt;0,OR($AE171="",$AF171=""))</formula>
    </cfRule>
  </conditionalFormatting>
  <conditionalFormatting sqref="AB171">
    <cfRule type="expression" dxfId="26" priority="52">
      <formula>$F171&lt;VALUE("01/01/2006")</formula>
    </cfRule>
  </conditionalFormatting>
  <conditionalFormatting sqref="B171">
    <cfRule type="expression" dxfId="25" priority="26">
      <formula>AND($D171&lt;&gt;"",B171="")</formula>
    </cfRule>
  </conditionalFormatting>
  <conditionalFormatting sqref="J171">
    <cfRule type="expression" dxfId="24" priority="53">
      <formula>OR($I171=0,$D171="")</formula>
    </cfRule>
  </conditionalFormatting>
  <conditionalFormatting sqref="K172:AB172">
    <cfRule type="expression" dxfId="23" priority="2">
      <formula>$I172=0</formula>
    </cfRule>
  </conditionalFormatting>
  <conditionalFormatting sqref="AD172:AG172">
    <cfRule type="expression" dxfId="22" priority="22">
      <formula>OR($AC172&lt;&gt;"Oui",$AD172=0)</formula>
    </cfRule>
  </conditionalFormatting>
  <conditionalFormatting sqref="L172">
    <cfRule type="cellIs" dxfId="21" priority="21" operator="between">
      <formula>1</formula>
      <formula>250</formula>
    </cfRule>
  </conditionalFormatting>
  <conditionalFormatting sqref="K172">
    <cfRule type="expression" dxfId="20" priority="19">
      <formula>AND($L172&gt;0,$L172&lt;&gt;"")</formula>
    </cfRule>
    <cfRule type="expression" dxfId="19" priority="20">
      <formula>$I172&gt;0</formula>
    </cfRule>
  </conditionalFormatting>
  <conditionalFormatting sqref="C172 H172 E172:F172 A172">
    <cfRule type="expression" dxfId="18" priority="18">
      <formula>AND($D172&lt;&gt;"",A172="")</formula>
    </cfRule>
  </conditionalFormatting>
  <conditionalFormatting sqref="O172:P172">
    <cfRule type="expression" dxfId="17" priority="16">
      <formula>OR($M172="",$M172="Espèces",$M172="Carte Bleue")</formula>
    </cfRule>
  </conditionalFormatting>
  <conditionalFormatting sqref="T172:U172">
    <cfRule type="expression" dxfId="16" priority="15">
      <formula>OR($R172="",$R172="Espèces",$R172="Indemnisation",$R172="Pass'Sport",$R172="Carte Bleue")</formula>
    </cfRule>
  </conditionalFormatting>
  <conditionalFormatting sqref="Y172:Z172">
    <cfRule type="expression" dxfId="15" priority="17">
      <formula>OR($W172="",$W172="Espèces",$W172="Carte Bleue")</formula>
    </cfRule>
  </conditionalFormatting>
  <conditionalFormatting sqref="N172 Q172">
    <cfRule type="expression" dxfId="14" priority="14">
      <formula>$M172=""</formula>
    </cfRule>
  </conditionalFormatting>
  <conditionalFormatting sqref="V172 S172">
    <cfRule type="expression" dxfId="13" priority="13">
      <formula>$R172=""</formula>
    </cfRule>
  </conditionalFormatting>
  <conditionalFormatting sqref="AA172 X172">
    <cfRule type="expression" dxfId="12" priority="12">
      <formula>$W172=""</formula>
    </cfRule>
  </conditionalFormatting>
  <conditionalFormatting sqref="M172">
    <cfRule type="expression" dxfId="11" priority="11">
      <formula>AND($I172&gt;0,$M172="")</formula>
    </cfRule>
  </conditionalFormatting>
  <conditionalFormatting sqref="Q172">
    <cfRule type="expression" dxfId="10" priority="10">
      <formula>AND($M172&lt;&gt;"",$Q172="")</formula>
    </cfRule>
  </conditionalFormatting>
  <conditionalFormatting sqref="N172">
    <cfRule type="expression" dxfId="9" priority="9">
      <formula>AND($M172&lt;&gt;"",$N172="")</formula>
    </cfRule>
  </conditionalFormatting>
  <conditionalFormatting sqref="O172">
    <cfRule type="expression" dxfId="8" priority="8">
      <formula>AND($M172="Chèque",$O172="")</formula>
    </cfRule>
  </conditionalFormatting>
  <conditionalFormatting sqref="P172">
    <cfRule type="expression" dxfId="7" priority="7">
      <formula>AND($M172="Chèque",$P172="")</formula>
    </cfRule>
  </conditionalFormatting>
  <conditionalFormatting sqref="R172">
    <cfRule type="expression" dxfId="6" priority="6">
      <formula>AND($I172&gt;0,$L172&gt;0,$M172&lt;&gt;"",$R172="")</formula>
    </cfRule>
  </conditionalFormatting>
  <conditionalFormatting sqref="AD172:AG172">
    <cfRule type="expression" dxfId="5" priority="5">
      <formula>$AC172&lt;&gt;"Oui"</formula>
    </cfRule>
  </conditionalFormatting>
  <conditionalFormatting sqref="AE172:AG172">
    <cfRule type="expression" dxfId="4" priority="4">
      <formula>AND(VALUE($AD172)&gt;0,AE172="")</formula>
    </cfRule>
  </conditionalFormatting>
  <conditionalFormatting sqref="AD172">
    <cfRule type="expression" dxfId="3" priority="3">
      <formula>AND(VALUE($AD172)&gt;0,OR($AE172="",$AF172=""))</formula>
    </cfRule>
  </conditionalFormatting>
  <conditionalFormatting sqref="AB172">
    <cfRule type="expression" dxfId="2" priority="23">
      <formula>$F172&lt;VALUE("01/01/2006")</formula>
    </cfRule>
  </conditionalFormatting>
  <conditionalFormatting sqref="B172">
    <cfRule type="expression" dxfId="1" priority="1">
      <formula>AND($D172&lt;&gt;"",B172="")</formula>
    </cfRule>
  </conditionalFormatting>
  <conditionalFormatting sqref="J172">
    <cfRule type="expression" dxfId="0" priority="24">
      <formula>OR($I172=0,$D172="")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AC3:AC312 H3:H312" xr:uid="{00000000-0002-0000-0000-000005000000}">
      <formula1>"Oui,Non"</formula1>
    </dataValidation>
    <dataValidation type="list" allowBlank="1" showErrorMessage="1" sqref="A3:A312" xr:uid="{00000000-0002-0000-0000-000001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  <hyperlink ref="AH143" r:id="rId127" xr:uid="{FA0CE4E1-D641-0C49-9D90-BB75070D20A2}"/>
    <hyperlink ref="AI143" r:id="rId128" xr:uid="{3B0307FD-977A-944C-82DE-EE248389FF64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2022-10-05T14:47:55Z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